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ário\Desktop\5ª ETAPA\GRUPOS\"/>
    </mc:Choice>
  </mc:AlternateContent>
  <bookViews>
    <workbookView xWindow="0" yWindow="0" windowWidth="20460" windowHeight="7590" tabRatio="942"/>
  </bookViews>
  <sheets>
    <sheet name="GRUPOS MIRIM MASC" sheetId="156" r:id="rId1"/>
    <sheet name="SÚMULA GRUPOS MIRIM MASC" sheetId="157" r:id="rId2"/>
    <sheet name="FASE FINAL " sheetId="154" r:id="rId3"/>
    <sheet name="SÚMULA OITAVAS FINAL " sheetId="155" r:id="rId4"/>
    <sheet name="SÚMULA FINAL " sheetId="158" r:id="rId5"/>
    <sheet name="Plan7" sheetId="7" state="hidden" r:id="rId6"/>
    <sheet name="Plan6" sheetId="6" state="hidden" r:id="rId7"/>
    <sheet name="Plan4" sheetId="5" state="hidden" r:id="rId8"/>
    <sheet name="Plan1" sheetId="1" state="hidden" r:id="rId9"/>
    <sheet name="Plan2" sheetId="2" state="hidden" r:id="rId10"/>
    <sheet name="Plan3" sheetId="3" state="hidden" r:id="rId11"/>
  </sheets>
  <calcPr calcId="162913"/>
</workbook>
</file>

<file path=xl/calcChain.xml><?xml version="1.0" encoding="utf-8"?>
<calcChain xmlns="http://schemas.openxmlformats.org/spreadsheetml/2006/main">
  <c r="B119" i="157" l="1"/>
  <c r="B118" i="157"/>
  <c r="B115" i="157"/>
  <c r="B114" i="157"/>
  <c r="B111" i="157"/>
  <c r="B110" i="157"/>
  <c r="I136" i="156"/>
  <c r="D125" i="156" s="1"/>
  <c r="B136" i="156"/>
  <c r="I135" i="156"/>
  <c r="D124" i="156" s="1"/>
  <c r="B135" i="156"/>
  <c r="I133" i="156"/>
  <c r="B133" i="156"/>
  <c r="I132" i="156"/>
  <c r="B132" i="156"/>
  <c r="I130" i="156"/>
  <c r="B130" i="156"/>
  <c r="I129" i="156"/>
  <c r="C124" i="156" s="1"/>
  <c r="B129" i="156"/>
  <c r="D126" i="156"/>
  <c r="C126" i="156"/>
  <c r="E126" i="156" s="1"/>
  <c r="C125" i="156"/>
  <c r="E125" i="156" l="1"/>
  <c r="E124" i="156"/>
  <c r="G125" i="156" s="1"/>
  <c r="B106" i="157"/>
  <c r="B105" i="157"/>
  <c r="B101" i="157"/>
  <c r="B98" i="157"/>
  <c r="B97" i="157"/>
  <c r="B102" i="157"/>
  <c r="B93" i="157"/>
  <c r="B92" i="157"/>
  <c r="B88" i="157"/>
  <c r="B85" i="157"/>
  <c r="B84" i="157"/>
  <c r="I121" i="156"/>
  <c r="D110" i="156" s="1"/>
  <c r="B121" i="156"/>
  <c r="I120" i="156"/>
  <c r="D109" i="156" s="1"/>
  <c r="B120" i="156"/>
  <c r="I118" i="156"/>
  <c r="D111" i="156" s="1"/>
  <c r="B118" i="156"/>
  <c r="I117" i="156"/>
  <c r="C110" i="156" s="1"/>
  <c r="B117" i="156"/>
  <c r="I115" i="156"/>
  <c r="C111" i="156" s="1"/>
  <c r="B115" i="156"/>
  <c r="I114" i="156"/>
  <c r="C109" i="156" s="1"/>
  <c r="B114" i="156"/>
  <c r="G124" i="156" l="1"/>
  <c r="E110" i="156"/>
  <c r="E109" i="156"/>
  <c r="E111" i="156"/>
  <c r="D94" i="156" l="1"/>
  <c r="B105" i="156"/>
  <c r="D93" i="156"/>
  <c r="B104" i="156"/>
  <c r="D95" i="156"/>
  <c r="B102" i="156"/>
  <c r="C94" i="156"/>
  <c r="B101" i="156"/>
  <c r="C95" i="156"/>
  <c r="B99" i="156"/>
  <c r="C93" i="156"/>
  <c r="B98" i="156"/>
  <c r="E95" i="156" l="1"/>
  <c r="E93" i="156"/>
  <c r="E94" i="156"/>
  <c r="B89" i="157"/>
  <c r="K19" i="154"/>
  <c r="E5" i="154"/>
  <c r="G7" i="154" s="1"/>
  <c r="I11" i="154" s="1"/>
  <c r="E33" i="154"/>
  <c r="E29" i="154"/>
  <c r="E25" i="154"/>
  <c r="E21" i="154"/>
  <c r="G23" i="154" s="1"/>
  <c r="E17" i="154"/>
  <c r="E13" i="154"/>
  <c r="G15" i="154" s="1"/>
  <c r="E9" i="154"/>
  <c r="G31" i="154" l="1"/>
  <c r="I27" i="154" s="1"/>
  <c r="B33" i="155" l="1"/>
  <c r="B32" i="155"/>
  <c r="B29" i="155"/>
  <c r="B28" i="155"/>
  <c r="B25" i="155"/>
  <c r="B24" i="155"/>
  <c r="B21" i="155"/>
  <c r="B20" i="155"/>
  <c r="B17" i="155"/>
  <c r="B16" i="155"/>
  <c r="B13" i="155"/>
  <c r="B12" i="155"/>
  <c r="B9" i="155"/>
  <c r="B8" i="155"/>
  <c r="B5" i="155"/>
  <c r="B4" i="155"/>
  <c r="D79" i="156"/>
  <c r="D78" i="156"/>
  <c r="D80" i="156"/>
  <c r="C79" i="156"/>
  <c r="C80" i="156"/>
  <c r="C78" i="156"/>
  <c r="D64" i="156"/>
  <c r="D63" i="156"/>
  <c r="D65" i="156"/>
  <c r="C64" i="156"/>
  <c r="C65" i="156"/>
  <c r="C63" i="156"/>
  <c r="D49" i="156"/>
  <c r="D48" i="156"/>
  <c r="D50" i="156"/>
  <c r="C49" i="156"/>
  <c r="C50" i="156"/>
  <c r="C48" i="156"/>
  <c r="D34" i="156"/>
  <c r="D33" i="156"/>
  <c r="D35" i="156"/>
  <c r="C34" i="156"/>
  <c r="C35" i="156"/>
  <c r="C33" i="156"/>
  <c r="D19" i="156"/>
  <c r="D18" i="156"/>
  <c r="D20" i="156"/>
  <c r="C19" i="156"/>
  <c r="C20" i="156"/>
  <c r="C18" i="156"/>
  <c r="D4" i="156"/>
  <c r="D3" i="156"/>
  <c r="D5" i="156"/>
  <c r="C4" i="156"/>
  <c r="B26" i="158"/>
  <c r="B16" i="158"/>
  <c r="B13" i="158"/>
  <c r="B9" i="158"/>
  <c r="B5" i="158"/>
  <c r="C5" i="156"/>
  <c r="C3" i="156"/>
  <c r="B90" i="156"/>
  <c r="B89" i="156"/>
  <c r="B79" i="157" s="1"/>
  <c r="B87" i="156"/>
  <c r="B76" i="157" s="1"/>
  <c r="B86" i="156"/>
  <c r="B75" i="157" s="1"/>
  <c r="B84" i="156"/>
  <c r="B83" i="156"/>
  <c r="B75" i="156"/>
  <c r="B65" i="157" s="1"/>
  <c r="B74" i="156"/>
  <c r="B64" i="157" s="1"/>
  <c r="B72" i="156"/>
  <c r="B61" i="157" s="1"/>
  <c r="B71" i="156"/>
  <c r="B60" i="157" s="1"/>
  <c r="B69" i="156"/>
  <c r="B57" i="157" s="1"/>
  <c r="B68" i="156"/>
  <c r="B56" i="157" s="1"/>
  <c r="B60" i="156"/>
  <c r="B52" i="157" s="1"/>
  <c r="B59" i="156"/>
  <c r="B51" i="157" s="1"/>
  <c r="B57" i="156"/>
  <c r="B48" i="157" s="1"/>
  <c r="B56" i="156"/>
  <c r="B47" i="157" s="1"/>
  <c r="B54" i="156"/>
  <c r="B44" i="157" s="1"/>
  <c r="B53" i="156"/>
  <c r="B43" i="157" s="1"/>
  <c r="B45" i="156"/>
  <c r="B39" i="157" s="1"/>
  <c r="B44" i="156"/>
  <c r="B38" i="157" s="1"/>
  <c r="B42" i="156"/>
  <c r="B35" i="157" s="1"/>
  <c r="B41" i="156"/>
  <c r="B34" i="157" s="1"/>
  <c r="B39" i="156"/>
  <c r="B31" i="157" s="1"/>
  <c r="B38" i="156"/>
  <c r="B30" i="157" s="1"/>
  <c r="B30" i="156"/>
  <c r="B26" i="157" s="1"/>
  <c r="B29" i="156"/>
  <c r="B25" i="157" s="1"/>
  <c r="B27" i="156"/>
  <c r="B22" i="157" s="1"/>
  <c r="B26" i="156"/>
  <c r="B21" i="157" s="1"/>
  <c r="B24" i="156"/>
  <c r="B18" i="157" s="1"/>
  <c r="B23" i="156"/>
  <c r="B17" i="157" s="1"/>
  <c r="B15" i="156"/>
  <c r="B13" i="157" s="1"/>
  <c r="B14" i="156"/>
  <c r="B12" i="157" s="1"/>
  <c r="B12" i="156"/>
  <c r="B9" i="157" s="1"/>
  <c r="B11" i="156"/>
  <c r="B8" i="157" s="1"/>
  <c r="B9" i="156"/>
  <c r="B5" i="157" s="1"/>
  <c r="B8" i="156"/>
  <c r="B4" i="157" s="1"/>
  <c r="B71" i="157" l="1"/>
  <c r="B80" i="157"/>
  <c r="B72" i="157"/>
  <c r="E63" i="156"/>
  <c r="B8" i="158"/>
  <c r="B22" i="158"/>
  <c r="B12" i="158"/>
  <c r="B25" i="158"/>
  <c r="B17" i="158"/>
  <c r="B31" i="158"/>
  <c r="E80" i="156"/>
  <c r="E78" i="156"/>
  <c r="E48" i="156"/>
  <c r="E49" i="156"/>
  <c r="E33" i="156"/>
  <c r="E79" i="156"/>
  <c r="E65" i="156"/>
  <c r="E64" i="156"/>
  <c r="E50" i="156"/>
  <c r="E35" i="156"/>
  <c r="E34" i="156"/>
  <c r="E3" i="156"/>
  <c r="E5" i="156"/>
  <c r="E4" i="156"/>
  <c r="B4" i="158" l="1"/>
  <c r="B21" i="158" l="1"/>
  <c r="B30" i="158" l="1"/>
</calcChain>
</file>

<file path=xl/sharedStrings.xml><?xml version="1.0" encoding="utf-8"?>
<sst xmlns="http://schemas.openxmlformats.org/spreadsheetml/2006/main" count="297" uniqueCount="52">
  <si>
    <t>FINAL</t>
  </si>
  <si>
    <t>OITAVAS</t>
  </si>
  <si>
    <t>CLASSIFICAÇÃO</t>
  </si>
  <si>
    <t>RESUL.</t>
  </si>
  <si>
    <t>PTS</t>
  </si>
  <si>
    <t>JG 1</t>
  </si>
  <si>
    <t>JG 2</t>
  </si>
  <si>
    <t>1º</t>
  </si>
  <si>
    <t>2º</t>
  </si>
  <si>
    <t>3º</t>
  </si>
  <si>
    <t>ATLETA</t>
  </si>
  <si>
    <t>JOGO 1</t>
  </si>
  <si>
    <t>JOGO 2</t>
  </si>
  <si>
    <t>JOGO 3</t>
  </si>
  <si>
    <t>QUARTAS</t>
  </si>
  <si>
    <t>SEMI</t>
  </si>
  <si>
    <t>SEMI FINAL</t>
  </si>
  <si>
    <t>GRUPO 6 - MIRIM MASC</t>
  </si>
  <si>
    <t>GRUPO 5 - MIRIM MASC</t>
  </si>
  <si>
    <t>GRUPO 4 - MIRIM MASC</t>
  </si>
  <si>
    <t>GRUPO 3 - MIRIM MASC</t>
  </si>
  <si>
    <t>GRUPO 2 - MIRIM MASC</t>
  </si>
  <si>
    <t>GRUPO 1 - MIRIM MASC</t>
  </si>
  <si>
    <t>GRUPO 7 - MIRIM MASC</t>
  </si>
  <si>
    <t>JOGO 4</t>
  </si>
  <si>
    <t>CAIO LOPES - ADSA SANTO ANDRÉ</t>
  </si>
  <si>
    <t>BRUNO SASAKI - SÃO BERNARDO DO CAMPO</t>
  </si>
  <si>
    <t>ANDRÉ ANDRADE - CTM JACAREÍ</t>
  </si>
  <si>
    <t>GRUPO 8 - MIRIM MASC</t>
  </si>
  <si>
    <t>GRUPO 9 - MIRIM MASC</t>
  </si>
  <si>
    <t>ASS.</t>
  </si>
  <si>
    <t>JOSÉ MARIANO - NOVA ERA</t>
  </si>
  <si>
    <t>AUGUSTO ANDRADE - ITUANO F.C.</t>
  </si>
  <si>
    <t>LEO LOPES - CLUBE DE CAMPO PIRACICABA</t>
  </si>
  <si>
    <t>ROGÉRIO CARVALHO - CLUBE DE CAMPO PIRACICABA</t>
  </si>
  <si>
    <t>FELIPE HIDEKI ARADO - SCS ATEME</t>
  </si>
  <si>
    <t>VINÍCIUS OLIVEIRA - JUNDIAÍ CLUBE</t>
  </si>
  <si>
    <t>ENZO LUIZ ANTUNES - ADSA SANTO ANDRÉ</t>
  </si>
  <si>
    <t>KIM IWASAKI - ADR ITAIM KEIKO</t>
  </si>
  <si>
    <t>\</t>
  </si>
  <si>
    <t xml:space="preserve"> </t>
  </si>
  <si>
    <t>DAVI DE SOUZA - SALDANHA ADC ESTRELA</t>
  </si>
  <si>
    <t>VITOR PINHATAR - NOVA ERA</t>
  </si>
  <si>
    <t>GUSTAVO YAZAWA - KOSMOS CLUBE</t>
  </si>
  <si>
    <t>LUCAS FORTES - SALDANHA ADC ESTRELA</t>
  </si>
  <si>
    <t>BRENO SOUZA - NOVA ERA</t>
  </si>
  <si>
    <t>KAUÊ AUGUSTO DE ARAÚJO - NELSON MACHADO YARA</t>
  </si>
  <si>
    <t>BRENO GANDOLFO - ADSA SANTO ANDRÉ</t>
  </si>
  <si>
    <t>FELIPE AUGUSTO MATOS - AD MATOS SESI</t>
  </si>
  <si>
    <t>ELCIO VIEIRA NETO - AD MATOS SESI</t>
  </si>
  <si>
    <t>DIEGO DOS SANTOS - AD MATOS SESI</t>
  </si>
  <si>
    <t>SÉRGIO DE MOURA FILHO - AD MATOS SESI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</si>
</sst>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3" borderId="0" xfId="0" applyFill="1"/>
    <xf numFmtId="0" fontId="3" fillId="3" borderId="0" xfId="0" applyFont="1" applyFill="1"/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5" borderId="1" xfId="0" applyFont="1" applyFill="1" applyBorder="1"/>
    <xf numFmtId="0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0" xfId="0" applyFill="1" applyBorder="1"/>
    <xf numFmtId="0" fontId="3" fillId="3" borderId="0" xfId="0" applyFont="1" applyFill="1" applyBorder="1"/>
    <xf numFmtId="0" fontId="0" fillId="8" borderId="7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Protection="1"/>
    <xf numFmtId="0" fontId="9" fillId="3" borderId="1" xfId="0" applyFont="1" applyFill="1" applyBorder="1" applyAlignment="1" applyProtection="1">
      <alignment horizontal="center"/>
    </xf>
    <xf numFmtId="0" fontId="3" fillId="3" borderId="1" xfId="0" applyFont="1" applyFill="1" applyBorder="1" applyProtection="1"/>
    <xf numFmtId="0" fontId="6" fillId="7" borderId="0" xfId="0" applyFont="1" applyFill="1" applyAlignment="1" applyProtection="1">
      <alignment horizontal="center"/>
    </xf>
    <xf numFmtId="0" fontId="6" fillId="7" borderId="0" xfId="0" applyFont="1" applyFill="1" applyProtection="1"/>
    <xf numFmtId="0" fontId="0" fillId="7" borderId="0" xfId="0" applyFill="1" applyProtection="1"/>
    <xf numFmtId="0" fontId="0" fillId="0" borderId="0" xfId="0" applyProtection="1"/>
    <xf numFmtId="0" fontId="6" fillId="0" borderId="0" xfId="0" applyFont="1" applyProtection="1"/>
    <xf numFmtId="0" fontId="4" fillId="0" borderId="0" xfId="0" applyFont="1" applyProtection="1"/>
    <xf numFmtId="0" fontId="5" fillId="3" borderId="1" xfId="0" applyFont="1" applyFill="1" applyBorder="1" applyAlignment="1" applyProtection="1">
      <alignment horizontal="center"/>
    </xf>
    <xf numFmtId="0" fontId="3" fillId="3" borderId="3" xfId="0" applyFont="1" applyFill="1" applyBorder="1" applyProtection="1"/>
    <xf numFmtId="0" fontId="9" fillId="3" borderId="0" xfId="0" applyFont="1" applyFill="1" applyBorder="1" applyAlignment="1" applyProtection="1">
      <alignment horizontal="center"/>
    </xf>
    <xf numFmtId="0" fontId="0" fillId="3" borderId="0" xfId="0" applyFill="1" applyProtection="1"/>
    <xf numFmtId="0" fontId="0" fillId="6" borderId="1" xfId="0" applyNumberFormat="1" applyFill="1" applyBorder="1" applyAlignment="1" applyProtection="1">
      <alignment horizontal="center"/>
    </xf>
    <xf numFmtId="0" fontId="0" fillId="6" borderId="1" xfId="0" applyFill="1" applyBorder="1" applyAlignment="1" applyProtection="1">
      <alignment horizontal="center"/>
    </xf>
    <xf numFmtId="0" fontId="8" fillId="6" borderId="1" xfId="0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7" fillId="0" borderId="1" xfId="0" applyFont="1" applyBorder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3" fillId="3" borderId="7" xfId="0" applyFont="1" applyFill="1" applyBorder="1" applyProtection="1">
      <protection locked="0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1" fillId="3" borderId="1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/>
    <xf numFmtId="0" fontId="3" fillId="0" borderId="0" xfId="0" applyFont="1" applyProtection="1"/>
    <xf numFmtId="0" fontId="5" fillId="0" borderId="0" xfId="0" applyFont="1"/>
    <xf numFmtId="0" fontId="5" fillId="0" borderId="0" xfId="0" applyFont="1" applyProtection="1"/>
    <xf numFmtId="0" fontId="0" fillId="0" borderId="0" xfId="0" applyBorder="1"/>
    <xf numFmtId="0" fontId="7" fillId="0" borderId="0" xfId="0" applyFont="1" applyBorder="1" applyAlignment="1">
      <alignment horizontal="center"/>
    </xf>
    <xf numFmtId="0" fontId="3" fillId="6" borderId="3" xfId="0" applyFont="1" applyFill="1" applyBorder="1" applyAlignment="1" applyProtection="1">
      <alignment horizontal="center"/>
    </xf>
    <xf numFmtId="0" fontId="3" fillId="6" borderId="4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/>
    </xf>
    <xf numFmtId="0" fontId="5" fillId="3" borderId="8" xfId="0" applyFont="1" applyFill="1" applyBorder="1" applyAlignment="1" applyProtection="1">
      <alignment horizontal="center"/>
    </xf>
    <xf numFmtId="0" fontId="10" fillId="3" borderId="1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left"/>
    </xf>
    <xf numFmtId="0" fontId="6" fillId="3" borderId="1" xfId="0" applyFont="1" applyFill="1" applyBorder="1" applyAlignment="1" applyProtection="1">
      <alignment horizontal="left"/>
    </xf>
    <xf numFmtId="0" fontId="5" fillId="2" borderId="0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1591235</xdr:colOff>
      <xdr:row>4</xdr:row>
      <xdr:rowOff>78441</xdr:rowOff>
    </xdr:from>
    <xdr:to>
      <xdr:col>6</xdr:col>
      <xdr:colOff>22412</xdr:colOff>
      <xdr:row>8</xdr:row>
      <xdr:rowOff>89647</xdr:rowOff>
    </xdr:to>
    <xdr:grpSp>
      <xdr:nvGrpSpPr>
        <xdr:cNvPr id="25" name="Agrupar 24">
          <a:extLst>
            <a:ext uri="{FF2B5EF4-FFF2-40B4-BE49-F238E27FC236}">
              <a16:creationId xmlns:a16="http://schemas.microsoft.com/office/drawing/2014/main" id="{C56FD601-37A2-47C0-B1CD-3D32E6BA75C0}"/>
            </a:ext>
          </a:extLst>
        </xdr:cNvPr>
        <xdr:cNvGrpSpPr/>
      </xdr:nvGrpSpPr>
      <xdr:grpSpPr>
        <a:xfrm>
          <a:off x="4818529" y="750794"/>
          <a:ext cx="448236" cy="683559"/>
          <a:chOff x="4717676" y="571500"/>
          <a:chExt cx="784412" cy="683559"/>
        </a:xfrm>
      </xdr:grpSpPr>
      <xdr:cxnSp macro="">
        <xdr:nvCxnSpPr>
          <xdr:cNvPr id="22" name="Conector: Angulado 21">
            <a:extLst>
              <a:ext uri="{FF2B5EF4-FFF2-40B4-BE49-F238E27FC236}">
                <a16:creationId xmlns:a16="http://schemas.microsoft.com/office/drawing/2014/main" id="{FFEFFD06-CD81-4312-A170-7733467129FC}"/>
              </a:ext>
            </a:extLst>
          </xdr:cNvPr>
          <xdr:cNvCxnSpPr/>
        </xdr:nvCxnSpPr>
        <xdr:spPr>
          <a:xfrm>
            <a:off x="4728882" y="571500"/>
            <a:ext cx="762000" cy="347382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" name="Conector: Angulado 23">
            <a:extLst>
              <a:ext uri="{FF2B5EF4-FFF2-40B4-BE49-F238E27FC236}">
                <a16:creationId xmlns:a16="http://schemas.microsoft.com/office/drawing/2014/main" id="{6179DB12-3296-4130-B2F9-C5A91F11C198}"/>
              </a:ext>
            </a:extLst>
          </xdr:cNvPr>
          <xdr:cNvCxnSpPr/>
        </xdr:nvCxnSpPr>
        <xdr:spPr>
          <a:xfrm flipV="1">
            <a:off x="4717676" y="918882"/>
            <a:ext cx="784412" cy="336177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1597959</xdr:colOff>
      <xdr:row>12</xdr:row>
      <xdr:rowOff>62753</xdr:rowOff>
    </xdr:from>
    <xdr:to>
      <xdr:col>6</xdr:col>
      <xdr:colOff>29136</xdr:colOff>
      <xdr:row>16</xdr:row>
      <xdr:rowOff>73959</xdr:rowOff>
    </xdr:to>
    <xdr:grpSp>
      <xdr:nvGrpSpPr>
        <xdr:cNvPr id="26" name="Agrupar 25">
          <a:extLst>
            <a:ext uri="{FF2B5EF4-FFF2-40B4-BE49-F238E27FC236}">
              <a16:creationId xmlns:a16="http://schemas.microsoft.com/office/drawing/2014/main" id="{A88B48BF-1B53-48F1-8157-C73CB7E45B45}"/>
            </a:ext>
          </a:extLst>
        </xdr:cNvPr>
        <xdr:cNvGrpSpPr/>
      </xdr:nvGrpSpPr>
      <xdr:grpSpPr>
        <a:xfrm>
          <a:off x="4825253" y="2079812"/>
          <a:ext cx="448236" cy="683559"/>
          <a:chOff x="4717676" y="571500"/>
          <a:chExt cx="784412" cy="683559"/>
        </a:xfrm>
      </xdr:grpSpPr>
      <xdr:cxnSp macro="">
        <xdr:nvCxnSpPr>
          <xdr:cNvPr id="27" name="Conector: Angulado 26">
            <a:extLst>
              <a:ext uri="{FF2B5EF4-FFF2-40B4-BE49-F238E27FC236}">
                <a16:creationId xmlns:a16="http://schemas.microsoft.com/office/drawing/2014/main" id="{982E7A39-44F6-4AEC-842B-D360C0EF2083}"/>
              </a:ext>
            </a:extLst>
          </xdr:cNvPr>
          <xdr:cNvCxnSpPr/>
        </xdr:nvCxnSpPr>
        <xdr:spPr>
          <a:xfrm>
            <a:off x="4728882" y="571500"/>
            <a:ext cx="762000" cy="347382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Conector: Angulado 27">
            <a:extLst>
              <a:ext uri="{FF2B5EF4-FFF2-40B4-BE49-F238E27FC236}">
                <a16:creationId xmlns:a16="http://schemas.microsoft.com/office/drawing/2014/main" id="{7B2100B1-C822-4CBA-958C-FF0E5718DC49}"/>
              </a:ext>
            </a:extLst>
          </xdr:cNvPr>
          <xdr:cNvCxnSpPr/>
        </xdr:nvCxnSpPr>
        <xdr:spPr>
          <a:xfrm flipV="1">
            <a:off x="4717676" y="918882"/>
            <a:ext cx="784412" cy="336177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2241</xdr:colOff>
      <xdr:row>20</xdr:row>
      <xdr:rowOff>80683</xdr:rowOff>
    </xdr:from>
    <xdr:to>
      <xdr:col>6</xdr:col>
      <xdr:colOff>35859</xdr:colOff>
      <xdr:row>24</xdr:row>
      <xdr:rowOff>91889</xdr:rowOff>
    </xdr:to>
    <xdr:grpSp>
      <xdr:nvGrpSpPr>
        <xdr:cNvPr id="29" name="Agrupar 28">
          <a:extLst>
            <a:ext uri="{FF2B5EF4-FFF2-40B4-BE49-F238E27FC236}">
              <a16:creationId xmlns:a16="http://schemas.microsoft.com/office/drawing/2014/main" id="{38156F01-A1DE-4B31-AB5B-6777D07CDF1D}"/>
            </a:ext>
          </a:extLst>
        </xdr:cNvPr>
        <xdr:cNvGrpSpPr/>
      </xdr:nvGrpSpPr>
      <xdr:grpSpPr>
        <a:xfrm>
          <a:off x="4831976" y="3442448"/>
          <a:ext cx="448236" cy="683559"/>
          <a:chOff x="4717676" y="571500"/>
          <a:chExt cx="784412" cy="683559"/>
        </a:xfrm>
      </xdr:grpSpPr>
      <xdr:cxnSp macro="">
        <xdr:nvCxnSpPr>
          <xdr:cNvPr id="30" name="Conector: Angulado 29">
            <a:extLst>
              <a:ext uri="{FF2B5EF4-FFF2-40B4-BE49-F238E27FC236}">
                <a16:creationId xmlns:a16="http://schemas.microsoft.com/office/drawing/2014/main" id="{48D1EA20-6889-4DDC-AB96-43DA4CC52122}"/>
              </a:ext>
            </a:extLst>
          </xdr:cNvPr>
          <xdr:cNvCxnSpPr/>
        </xdr:nvCxnSpPr>
        <xdr:spPr>
          <a:xfrm>
            <a:off x="4728882" y="571500"/>
            <a:ext cx="762000" cy="347382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Conector: Angulado 30">
            <a:extLst>
              <a:ext uri="{FF2B5EF4-FFF2-40B4-BE49-F238E27FC236}">
                <a16:creationId xmlns:a16="http://schemas.microsoft.com/office/drawing/2014/main" id="{67381ACB-77D2-45A8-9512-E605CA5A2284}"/>
              </a:ext>
            </a:extLst>
          </xdr:cNvPr>
          <xdr:cNvCxnSpPr/>
        </xdr:nvCxnSpPr>
        <xdr:spPr>
          <a:xfrm flipV="1">
            <a:off x="4717676" y="918882"/>
            <a:ext cx="784412" cy="336177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1600200</xdr:colOff>
      <xdr:row>28</xdr:row>
      <xdr:rowOff>76202</xdr:rowOff>
    </xdr:from>
    <xdr:to>
      <xdr:col>6</xdr:col>
      <xdr:colOff>31377</xdr:colOff>
      <xdr:row>32</xdr:row>
      <xdr:rowOff>87408</xdr:rowOff>
    </xdr:to>
    <xdr:grpSp>
      <xdr:nvGrpSpPr>
        <xdr:cNvPr id="32" name="Agrupar 31">
          <a:extLst>
            <a:ext uri="{FF2B5EF4-FFF2-40B4-BE49-F238E27FC236}">
              <a16:creationId xmlns:a16="http://schemas.microsoft.com/office/drawing/2014/main" id="{6319CF6E-F976-4B7D-B238-555DE45E2AD2}"/>
            </a:ext>
          </a:extLst>
        </xdr:cNvPr>
        <xdr:cNvGrpSpPr/>
      </xdr:nvGrpSpPr>
      <xdr:grpSpPr>
        <a:xfrm>
          <a:off x="4827494" y="4782673"/>
          <a:ext cx="448236" cy="683559"/>
          <a:chOff x="4717676" y="571500"/>
          <a:chExt cx="784412" cy="683559"/>
        </a:xfrm>
      </xdr:grpSpPr>
      <xdr:cxnSp macro="">
        <xdr:nvCxnSpPr>
          <xdr:cNvPr id="33" name="Conector: Angulado 32">
            <a:extLst>
              <a:ext uri="{FF2B5EF4-FFF2-40B4-BE49-F238E27FC236}">
                <a16:creationId xmlns:a16="http://schemas.microsoft.com/office/drawing/2014/main" id="{9C56D922-E2D3-46D2-B4DB-5FE87BF1E988}"/>
              </a:ext>
            </a:extLst>
          </xdr:cNvPr>
          <xdr:cNvCxnSpPr/>
        </xdr:nvCxnSpPr>
        <xdr:spPr>
          <a:xfrm>
            <a:off x="4728882" y="571500"/>
            <a:ext cx="762000" cy="347382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Conector: Angulado 33">
            <a:extLst>
              <a:ext uri="{FF2B5EF4-FFF2-40B4-BE49-F238E27FC236}">
                <a16:creationId xmlns:a16="http://schemas.microsoft.com/office/drawing/2014/main" id="{93A38842-42D7-41CF-A337-8224DE41FCEF}"/>
              </a:ext>
            </a:extLst>
          </xdr:cNvPr>
          <xdr:cNvCxnSpPr/>
        </xdr:nvCxnSpPr>
        <xdr:spPr>
          <a:xfrm flipV="1">
            <a:off x="4717676" y="918882"/>
            <a:ext cx="784412" cy="336177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1815353</xdr:colOff>
      <xdr:row>6</xdr:row>
      <xdr:rowOff>78441</xdr:rowOff>
    </xdr:from>
    <xdr:to>
      <xdr:col>8</xdr:col>
      <xdr:colOff>22412</xdr:colOff>
      <xdr:row>14</xdr:row>
      <xdr:rowOff>89647</xdr:rowOff>
    </xdr:to>
    <xdr:grpSp>
      <xdr:nvGrpSpPr>
        <xdr:cNvPr id="46" name="Agrupar 45">
          <a:extLst>
            <a:ext uri="{FF2B5EF4-FFF2-40B4-BE49-F238E27FC236}">
              <a16:creationId xmlns:a16="http://schemas.microsoft.com/office/drawing/2014/main" id="{826154FF-3248-439F-B963-70C007C10620}"/>
            </a:ext>
          </a:extLst>
        </xdr:cNvPr>
        <xdr:cNvGrpSpPr/>
      </xdr:nvGrpSpPr>
      <xdr:grpSpPr>
        <a:xfrm>
          <a:off x="7059706" y="1086970"/>
          <a:ext cx="437030" cy="1355912"/>
          <a:chOff x="7083663" y="925838"/>
          <a:chExt cx="1222215" cy="1377550"/>
        </a:xfrm>
      </xdr:grpSpPr>
      <xdr:cxnSp macro="">
        <xdr:nvCxnSpPr>
          <xdr:cNvPr id="39" name="Conector: Angulado 38">
            <a:extLst>
              <a:ext uri="{FF2B5EF4-FFF2-40B4-BE49-F238E27FC236}">
                <a16:creationId xmlns:a16="http://schemas.microsoft.com/office/drawing/2014/main" id="{243CDFCE-B717-4D6E-909D-4A25727B4F63}"/>
              </a:ext>
            </a:extLst>
          </xdr:cNvPr>
          <xdr:cNvCxnSpPr/>
        </xdr:nvCxnSpPr>
        <xdr:spPr>
          <a:xfrm>
            <a:off x="7083663" y="925838"/>
            <a:ext cx="1222215" cy="71679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" name="Conector: Angulado 40">
            <a:extLst>
              <a:ext uri="{FF2B5EF4-FFF2-40B4-BE49-F238E27FC236}">
                <a16:creationId xmlns:a16="http://schemas.microsoft.com/office/drawing/2014/main" id="{3A2F3B0E-B552-497A-AA05-0455B77CE1A7}"/>
              </a:ext>
            </a:extLst>
          </xdr:cNvPr>
          <xdr:cNvCxnSpPr/>
        </xdr:nvCxnSpPr>
        <xdr:spPr>
          <a:xfrm flipV="1">
            <a:off x="7094483" y="1642241"/>
            <a:ext cx="1202120" cy="661147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1810870</xdr:colOff>
      <xdr:row>22</xdr:row>
      <xdr:rowOff>62752</xdr:rowOff>
    </xdr:from>
    <xdr:to>
      <xdr:col>8</xdr:col>
      <xdr:colOff>17929</xdr:colOff>
      <xdr:row>30</xdr:row>
      <xdr:rowOff>73958</xdr:rowOff>
    </xdr:to>
    <xdr:grpSp>
      <xdr:nvGrpSpPr>
        <xdr:cNvPr id="47" name="Agrupar 46">
          <a:extLst>
            <a:ext uri="{FF2B5EF4-FFF2-40B4-BE49-F238E27FC236}">
              <a16:creationId xmlns:a16="http://schemas.microsoft.com/office/drawing/2014/main" id="{DA65BDEC-D2BB-4DBC-ABE1-92DC4688B928}"/>
            </a:ext>
          </a:extLst>
        </xdr:cNvPr>
        <xdr:cNvGrpSpPr/>
      </xdr:nvGrpSpPr>
      <xdr:grpSpPr>
        <a:xfrm>
          <a:off x="7055223" y="3760693"/>
          <a:ext cx="437030" cy="1355912"/>
          <a:chOff x="7083663" y="925838"/>
          <a:chExt cx="1222215" cy="1377550"/>
        </a:xfrm>
      </xdr:grpSpPr>
      <xdr:cxnSp macro="">
        <xdr:nvCxnSpPr>
          <xdr:cNvPr id="48" name="Conector: Angulado 47">
            <a:extLst>
              <a:ext uri="{FF2B5EF4-FFF2-40B4-BE49-F238E27FC236}">
                <a16:creationId xmlns:a16="http://schemas.microsoft.com/office/drawing/2014/main" id="{5FACAA47-B0A0-42CB-B9CF-1C776245EC8B}"/>
              </a:ext>
            </a:extLst>
          </xdr:cNvPr>
          <xdr:cNvCxnSpPr/>
        </xdr:nvCxnSpPr>
        <xdr:spPr>
          <a:xfrm>
            <a:off x="7083663" y="925838"/>
            <a:ext cx="1222215" cy="71679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Conector: Angulado 48">
            <a:extLst>
              <a:ext uri="{FF2B5EF4-FFF2-40B4-BE49-F238E27FC236}">
                <a16:creationId xmlns:a16="http://schemas.microsoft.com/office/drawing/2014/main" id="{B5DD6D27-3FE1-4840-A3A1-89A181AB2FB1}"/>
              </a:ext>
            </a:extLst>
          </xdr:cNvPr>
          <xdr:cNvCxnSpPr/>
        </xdr:nvCxnSpPr>
        <xdr:spPr>
          <a:xfrm flipV="1">
            <a:off x="7094483" y="1642241"/>
            <a:ext cx="1202120" cy="661147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0</xdr:colOff>
      <xdr:row>10</xdr:row>
      <xdr:rowOff>78441</xdr:rowOff>
    </xdr:from>
    <xdr:to>
      <xdr:col>10</xdr:col>
      <xdr:colOff>11206</xdr:colOff>
      <xdr:row>26</xdr:row>
      <xdr:rowOff>89647</xdr:rowOff>
    </xdr:to>
    <xdr:grpSp>
      <xdr:nvGrpSpPr>
        <xdr:cNvPr id="54" name="Agrupar 53">
          <a:extLst>
            <a:ext uri="{FF2B5EF4-FFF2-40B4-BE49-F238E27FC236}">
              <a16:creationId xmlns:a16="http://schemas.microsoft.com/office/drawing/2014/main" id="{B3643AA5-F66F-4E0E-9106-D60F5A0A0F48}"/>
            </a:ext>
          </a:extLst>
        </xdr:cNvPr>
        <xdr:cNvGrpSpPr/>
      </xdr:nvGrpSpPr>
      <xdr:grpSpPr>
        <a:xfrm>
          <a:off x="9435353" y="1759323"/>
          <a:ext cx="672353" cy="2700618"/>
          <a:chOff x="9715500" y="1580029"/>
          <a:chExt cx="1972235" cy="2700618"/>
        </a:xfrm>
      </xdr:grpSpPr>
      <xdr:cxnSp macro="">
        <xdr:nvCxnSpPr>
          <xdr:cNvPr id="51" name="Conector: Angulado 50">
            <a:extLst>
              <a:ext uri="{FF2B5EF4-FFF2-40B4-BE49-F238E27FC236}">
                <a16:creationId xmlns:a16="http://schemas.microsoft.com/office/drawing/2014/main" id="{FBF80835-2381-4AD4-ACDE-99CF5DD3F997}"/>
              </a:ext>
            </a:extLst>
          </xdr:cNvPr>
          <xdr:cNvCxnSpPr/>
        </xdr:nvCxnSpPr>
        <xdr:spPr>
          <a:xfrm>
            <a:off x="9726706" y="1580029"/>
            <a:ext cx="1961029" cy="1367118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" name="Conector: Angulado 52">
            <a:extLst>
              <a:ext uri="{FF2B5EF4-FFF2-40B4-BE49-F238E27FC236}">
                <a16:creationId xmlns:a16="http://schemas.microsoft.com/office/drawing/2014/main" id="{057D828A-9F76-4420-9DF9-2B66149A1C40}"/>
              </a:ext>
            </a:extLst>
          </xdr:cNvPr>
          <xdr:cNvCxnSpPr/>
        </xdr:nvCxnSpPr>
        <xdr:spPr>
          <a:xfrm flipV="1">
            <a:off x="9715500" y="2958353"/>
            <a:ext cx="1972235" cy="1322294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1911804</xdr:colOff>
      <xdr:row>3</xdr:row>
      <xdr:rowOff>92529</xdr:rowOff>
    </xdr:from>
    <xdr:to>
      <xdr:col>3</xdr:col>
      <xdr:colOff>472523</xdr:colOff>
      <xdr:row>5</xdr:row>
      <xdr:rowOff>88446</xdr:rowOff>
    </xdr:to>
    <xdr:grpSp>
      <xdr:nvGrpSpPr>
        <xdr:cNvPr id="73" name="Agrupar 72">
          <a:extLst>
            <a:ext uri="{FF2B5EF4-FFF2-40B4-BE49-F238E27FC236}">
              <a16:creationId xmlns:a16="http://schemas.microsoft.com/office/drawing/2014/main" id="{4B4B7D50-1AED-4C82-96D8-A55720146125}"/>
            </a:ext>
          </a:extLst>
        </xdr:cNvPr>
        <xdr:cNvGrpSpPr/>
      </xdr:nvGrpSpPr>
      <xdr:grpSpPr>
        <a:xfrm>
          <a:off x="2741039" y="596794"/>
          <a:ext cx="476925" cy="332093"/>
          <a:chOff x="3131004" y="429986"/>
          <a:chExt cx="476605" cy="344260"/>
        </a:xfrm>
      </xdr:grpSpPr>
      <xdr:cxnSp macro="">
        <xdr:nvCxnSpPr>
          <xdr:cNvPr id="56" name="Conector: Angulado 55">
            <a:extLst>
              <a:ext uri="{FF2B5EF4-FFF2-40B4-BE49-F238E27FC236}">
                <a16:creationId xmlns:a16="http://schemas.microsoft.com/office/drawing/2014/main" id="{CD68F10E-9F37-4D04-AE94-447905FDFD87}"/>
              </a:ext>
            </a:extLst>
          </xdr:cNvPr>
          <xdr:cNvCxnSpPr/>
        </xdr:nvCxnSpPr>
        <xdr:spPr>
          <a:xfrm>
            <a:off x="3135086" y="429986"/>
            <a:ext cx="472523" cy="172900"/>
          </a:xfrm>
          <a:prstGeom prst="bentConnector3">
            <a:avLst>
              <a:gd name="adj1" fmla="val 50001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" name="Conector: Angulado 57">
            <a:extLst>
              <a:ext uri="{FF2B5EF4-FFF2-40B4-BE49-F238E27FC236}">
                <a16:creationId xmlns:a16="http://schemas.microsoft.com/office/drawing/2014/main" id="{FE27F0AD-D141-4899-ACCA-76D483BD97EC}"/>
              </a:ext>
            </a:extLst>
          </xdr:cNvPr>
          <xdr:cNvCxnSpPr/>
        </xdr:nvCxnSpPr>
        <xdr:spPr>
          <a:xfrm flipV="1">
            <a:off x="3131004" y="602886"/>
            <a:ext cx="476605" cy="1713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1361</xdr:colOff>
      <xdr:row>7</xdr:row>
      <xdr:rowOff>87086</xdr:rowOff>
    </xdr:from>
    <xdr:to>
      <xdr:col>3</xdr:col>
      <xdr:colOff>477966</xdr:colOff>
      <xdr:row>9</xdr:row>
      <xdr:rowOff>83003</xdr:rowOff>
    </xdr:to>
    <xdr:grpSp>
      <xdr:nvGrpSpPr>
        <xdr:cNvPr id="74" name="Agrupar 73">
          <a:extLst>
            <a:ext uri="{FF2B5EF4-FFF2-40B4-BE49-F238E27FC236}">
              <a16:creationId xmlns:a16="http://schemas.microsoft.com/office/drawing/2014/main" id="{37702D1F-350F-4572-B0EB-5579967BEA8A}"/>
            </a:ext>
          </a:extLst>
        </xdr:cNvPr>
        <xdr:cNvGrpSpPr/>
      </xdr:nvGrpSpPr>
      <xdr:grpSpPr>
        <a:xfrm>
          <a:off x="2746802" y="1263704"/>
          <a:ext cx="476605" cy="332093"/>
          <a:chOff x="3131004" y="429986"/>
          <a:chExt cx="476605" cy="344260"/>
        </a:xfrm>
      </xdr:grpSpPr>
      <xdr:cxnSp macro="">
        <xdr:nvCxnSpPr>
          <xdr:cNvPr id="75" name="Conector: Angulado 74">
            <a:extLst>
              <a:ext uri="{FF2B5EF4-FFF2-40B4-BE49-F238E27FC236}">
                <a16:creationId xmlns:a16="http://schemas.microsoft.com/office/drawing/2014/main" id="{1BBD233F-4956-4CFD-998A-68E3CD60FE23}"/>
              </a:ext>
            </a:extLst>
          </xdr:cNvPr>
          <xdr:cNvCxnSpPr/>
        </xdr:nvCxnSpPr>
        <xdr:spPr>
          <a:xfrm>
            <a:off x="3135086" y="429986"/>
            <a:ext cx="472523" cy="172900"/>
          </a:xfrm>
          <a:prstGeom prst="bentConnector3">
            <a:avLst>
              <a:gd name="adj1" fmla="val 50001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" name="Conector: Angulado 75">
            <a:extLst>
              <a:ext uri="{FF2B5EF4-FFF2-40B4-BE49-F238E27FC236}">
                <a16:creationId xmlns:a16="http://schemas.microsoft.com/office/drawing/2014/main" id="{07093CCC-5332-422F-9050-79C6CD2DF1AE}"/>
              </a:ext>
            </a:extLst>
          </xdr:cNvPr>
          <xdr:cNvCxnSpPr/>
        </xdr:nvCxnSpPr>
        <xdr:spPr>
          <a:xfrm flipV="1">
            <a:off x="3131004" y="602886"/>
            <a:ext cx="476605" cy="1713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1911804</xdr:colOff>
      <xdr:row>11</xdr:row>
      <xdr:rowOff>92529</xdr:rowOff>
    </xdr:from>
    <xdr:to>
      <xdr:col>3</xdr:col>
      <xdr:colOff>472523</xdr:colOff>
      <xdr:row>13</xdr:row>
      <xdr:rowOff>88447</xdr:rowOff>
    </xdr:to>
    <xdr:grpSp>
      <xdr:nvGrpSpPr>
        <xdr:cNvPr id="77" name="Agrupar 76">
          <a:extLst>
            <a:ext uri="{FF2B5EF4-FFF2-40B4-BE49-F238E27FC236}">
              <a16:creationId xmlns:a16="http://schemas.microsoft.com/office/drawing/2014/main" id="{3F00C904-A4A1-4688-AFB5-DD2EE5FF75D3}"/>
            </a:ext>
          </a:extLst>
        </xdr:cNvPr>
        <xdr:cNvGrpSpPr/>
      </xdr:nvGrpSpPr>
      <xdr:grpSpPr>
        <a:xfrm>
          <a:off x="2741039" y="1941500"/>
          <a:ext cx="476925" cy="332094"/>
          <a:chOff x="3131004" y="429986"/>
          <a:chExt cx="476605" cy="344260"/>
        </a:xfrm>
      </xdr:grpSpPr>
      <xdr:cxnSp macro="">
        <xdr:nvCxnSpPr>
          <xdr:cNvPr id="78" name="Conector: Angulado 77">
            <a:extLst>
              <a:ext uri="{FF2B5EF4-FFF2-40B4-BE49-F238E27FC236}">
                <a16:creationId xmlns:a16="http://schemas.microsoft.com/office/drawing/2014/main" id="{F83966B3-B4B7-4464-BE03-23A3516660DF}"/>
              </a:ext>
            </a:extLst>
          </xdr:cNvPr>
          <xdr:cNvCxnSpPr/>
        </xdr:nvCxnSpPr>
        <xdr:spPr>
          <a:xfrm>
            <a:off x="3135086" y="429986"/>
            <a:ext cx="472523" cy="172900"/>
          </a:xfrm>
          <a:prstGeom prst="bentConnector3">
            <a:avLst>
              <a:gd name="adj1" fmla="val 50001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" name="Conector: Angulado 78">
            <a:extLst>
              <a:ext uri="{FF2B5EF4-FFF2-40B4-BE49-F238E27FC236}">
                <a16:creationId xmlns:a16="http://schemas.microsoft.com/office/drawing/2014/main" id="{EF2681C2-ADD6-4A2B-87C9-53302BCE00A8}"/>
              </a:ext>
            </a:extLst>
          </xdr:cNvPr>
          <xdr:cNvCxnSpPr/>
        </xdr:nvCxnSpPr>
        <xdr:spPr>
          <a:xfrm flipV="1">
            <a:off x="3131004" y="602886"/>
            <a:ext cx="476605" cy="1713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1361</xdr:colOff>
      <xdr:row>15</xdr:row>
      <xdr:rowOff>81644</xdr:rowOff>
    </xdr:from>
    <xdr:to>
      <xdr:col>3</xdr:col>
      <xdr:colOff>477966</xdr:colOff>
      <xdr:row>17</xdr:row>
      <xdr:rowOff>77561</xdr:rowOff>
    </xdr:to>
    <xdr:grpSp>
      <xdr:nvGrpSpPr>
        <xdr:cNvPr id="80" name="Agrupar 79">
          <a:extLst>
            <a:ext uri="{FF2B5EF4-FFF2-40B4-BE49-F238E27FC236}">
              <a16:creationId xmlns:a16="http://schemas.microsoft.com/office/drawing/2014/main" id="{DEF872B5-64D9-4842-AC5E-A98690EDDCEE}"/>
            </a:ext>
          </a:extLst>
        </xdr:cNvPr>
        <xdr:cNvGrpSpPr/>
      </xdr:nvGrpSpPr>
      <xdr:grpSpPr>
        <a:xfrm>
          <a:off x="2746802" y="2602968"/>
          <a:ext cx="476605" cy="332093"/>
          <a:chOff x="3131004" y="429986"/>
          <a:chExt cx="476605" cy="344260"/>
        </a:xfrm>
      </xdr:grpSpPr>
      <xdr:cxnSp macro="">
        <xdr:nvCxnSpPr>
          <xdr:cNvPr id="81" name="Conector: Angulado 80">
            <a:extLst>
              <a:ext uri="{FF2B5EF4-FFF2-40B4-BE49-F238E27FC236}">
                <a16:creationId xmlns:a16="http://schemas.microsoft.com/office/drawing/2014/main" id="{983E5553-515F-49E2-A8B6-788BDBBA6296}"/>
              </a:ext>
            </a:extLst>
          </xdr:cNvPr>
          <xdr:cNvCxnSpPr/>
        </xdr:nvCxnSpPr>
        <xdr:spPr>
          <a:xfrm>
            <a:off x="3135086" y="429986"/>
            <a:ext cx="472523" cy="172900"/>
          </a:xfrm>
          <a:prstGeom prst="bentConnector3">
            <a:avLst>
              <a:gd name="adj1" fmla="val 50001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" name="Conector: Angulado 81">
            <a:extLst>
              <a:ext uri="{FF2B5EF4-FFF2-40B4-BE49-F238E27FC236}">
                <a16:creationId xmlns:a16="http://schemas.microsoft.com/office/drawing/2014/main" id="{CE0D5BFD-7E23-48E8-97A3-51BB77C5024D}"/>
              </a:ext>
            </a:extLst>
          </xdr:cNvPr>
          <xdr:cNvCxnSpPr/>
        </xdr:nvCxnSpPr>
        <xdr:spPr>
          <a:xfrm flipV="1">
            <a:off x="3131004" y="602886"/>
            <a:ext cx="476605" cy="1713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1361</xdr:colOff>
      <xdr:row>19</xdr:row>
      <xdr:rowOff>87087</xdr:rowOff>
    </xdr:from>
    <xdr:to>
      <xdr:col>3</xdr:col>
      <xdr:colOff>477966</xdr:colOff>
      <xdr:row>21</xdr:row>
      <xdr:rowOff>83004</xdr:rowOff>
    </xdr:to>
    <xdr:grpSp>
      <xdr:nvGrpSpPr>
        <xdr:cNvPr id="83" name="Agrupar 82">
          <a:extLst>
            <a:ext uri="{FF2B5EF4-FFF2-40B4-BE49-F238E27FC236}">
              <a16:creationId xmlns:a16="http://schemas.microsoft.com/office/drawing/2014/main" id="{3ADDF20A-2E9C-4596-9C06-766B52B8C99C}"/>
            </a:ext>
          </a:extLst>
        </xdr:cNvPr>
        <xdr:cNvGrpSpPr/>
      </xdr:nvGrpSpPr>
      <xdr:grpSpPr>
        <a:xfrm>
          <a:off x="2746802" y="3280763"/>
          <a:ext cx="476605" cy="332094"/>
          <a:chOff x="3131004" y="429986"/>
          <a:chExt cx="476605" cy="344260"/>
        </a:xfrm>
      </xdr:grpSpPr>
      <xdr:cxnSp macro="">
        <xdr:nvCxnSpPr>
          <xdr:cNvPr id="84" name="Conector: Angulado 83">
            <a:extLst>
              <a:ext uri="{FF2B5EF4-FFF2-40B4-BE49-F238E27FC236}">
                <a16:creationId xmlns:a16="http://schemas.microsoft.com/office/drawing/2014/main" id="{199BC8E2-A7E9-4D0F-BB18-F3C2FF1C2D4A}"/>
              </a:ext>
            </a:extLst>
          </xdr:cNvPr>
          <xdr:cNvCxnSpPr/>
        </xdr:nvCxnSpPr>
        <xdr:spPr>
          <a:xfrm>
            <a:off x="3135086" y="429986"/>
            <a:ext cx="472523" cy="172900"/>
          </a:xfrm>
          <a:prstGeom prst="bentConnector3">
            <a:avLst>
              <a:gd name="adj1" fmla="val 50001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" name="Conector: Angulado 84">
            <a:extLst>
              <a:ext uri="{FF2B5EF4-FFF2-40B4-BE49-F238E27FC236}">
                <a16:creationId xmlns:a16="http://schemas.microsoft.com/office/drawing/2014/main" id="{6EC560D0-5513-4AE9-AA9A-F2CCC6EB7EBE}"/>
              </a:ext>
            </a:extLst>
          </xdr:cNvPr>
          <xdr:cNvCxnSpPr/>
        </xdr:nvCxnSpPr>
        <xdr:spPr>
          <a:xfrm flipV="1">
            <a:off x="3131004" y="602886"/>
            <a:ext cx="476605" cy="1713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1911804</xdr:colOff>
      <xdr:row>23</xdr:row>
      <xdr:rowOff>92529</xdr:rowOff>
    </xdr:from>
    <xdr:to>
      <xdr:col>3</xdr:col>
      <xdr:colOff>472523</xdr:colOff>
      <xdr:row>25</xdr:row>
      <xdr:rowOff>88446</xdr:rowOff>
    </xdr:to>
    <xdr:grpSp>
      <xdr:nvGrpSpPr>
        <xdr:cNvPr id="86" name="Agrupar 85">
          <a:extLst>
            <a:ext uri="{FF2B5EF4-FFF2-40B4-BE49-F238E27FC236}">
              <a16:creationId xmlns:a16="http://schemas.microsoft.com/office/drawing/2014/main" id="{C62A6B57-49B8-424C-BFFA-2E7D77F98EFF}"/>
            </a:ext>
          </a:extLst>
        </xdr:cNvPr>
        <xdr:cNvGrpSpPr/>
      </xdr:nvGrpSpPr>
      <xdr:grpSpPr>
        <a:xfrm>
          <a:off x="2741039" y="3958558"/>
          <a:ext cx="476925" cy="332094"/>
          <a:chOff x="3131004" y="429986"/>
          <a:chExt cx="476605" cy="344260"/>
        </a:xfrm>
      </xdr:grpSpPr>
      <xdr:cxnSp macro="">
        <xdr:nvCxnSpPr>
          <xdr:cNvPr id="87" name="Conector: Angulado 86">
            <a:extLst>
              <a:ext uri="{FF2B5EF4-FFF2-40B4-BE49-F238E27FC236}">
                <a16:creationId xmlns:a16="http://schemas.microsoft.com/office/drawing/2014/main" id="{6E3CAFAD-DB94-4C9D-9B0B-280DB7E56B25}"/>
              </a:ext>
            </a:extLst>
          </xdr:cNvPr>
          <xdr:cNvCxnSpPr/>
        </xdr:nvCxnSpPr>
        <xdr:spPr>
          <a:xfrm>
            <a:off x="3135086" y="429986"/>
            <a:ext cx="472523" cy="172900"/>
          </a:xfrm>
          <a:prstGeom prst="bentConnector3">
            <a:avLst>
              <a:gd name="adj1" fmla="val 50001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" name="Conector: Angulado 87">
            <a:extLst>
              <a:ext uri="{FF2B5EF4-FFF2-40B4-BE49-F238E27FC236}">
                <a16:creationId xmlns:a16="http://schemas.microsoft.com/office/drawing/2014/main" id="{B34F834C-BC75-498D-9C3C-59DFAD153B08}"/>
              </a:ext>
            </a:extLst>
          </xdr:cNvPr>
          <xdr:cNvCxnSpPr/>
        </xdr:nvCxnSpPr>
        <xdr:spPr>
          <a:xfrm flipV="1">
            <a:off x="3131004" y="602886"/>
            <a:ext cx="476605" cy="1713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1361</xdr:colOff>
      <xdr:row>27</xdr:row>
      <xdr:rowOff>92530</xdr:rowOff>
    </xdr:from>
    <xdr:to>
      <xdr:col>3</xdr:col>
      <xdr:colOff>477966</xdr:colOff>
      <xdr:row>29</xdr:row>
      <xdr:rowOff>88447</xdr:rowOff>
    </xdr:to>
    <xdr:grpSp>
      <xdr:nvGrpSpPr>
        <xdr:cNvPr id="89" name="Agrupar 88">
          <a:extLst>
            <a:ext uri="{FF2B5EF4-FFF2-40B4-BE49-F238E27FC236}">
              <a16:creationId xmlns:a16="http://schemas.microsoft.com/office/drawing/2014/main" id="{D7389F42-77A6-4831-87EE-AC00E8963A41}"/>
            </a:ext>
          </a:extLst>
        </xdr:cNvPr>
        <xdr:cNvGrpSpPr/>
      </xdr:nvGrpSpPr>
      <xdr:grpSpPr>
        <a:xfrm>
          <a:off x="2746802" y="4630912"/>
          <a:ext cx="476605" cy="332094"/>
          <a:chOff x="3131004" y="429986"/>
          <a:chExt cx="476605" cy="344260"/>
        </a:xfrm>
      </xdr:grpSpPr>
      <xdr:cxnSp macro="">
        <xdr:nvCxnSpPr>
          <xdr:cNvPr id="90" name="Conector: Angulado 89">
            <a:extLst>
              <a:ext uri="{FF2B5EF4-FFF2-40B4-BE49-F238E27FC236}">
                <a16:creationId xmlns:a16="http://schemas.microsoft.com/office/drawing/2014/main" id="{FA24E2F9-BA12-46CC-A765-38DB0C53454E}"/>
              </a:ext>
            </a:extLst>
          </xdr:cNvPr>
          <xdr:cNvCxnSpPr/>
        </xdr:nvCxnSpPr>
        <xdr:spPr>
          <a:xfrm>
            <a:off x="3135086" y="429986"/>
            <a:ext cx="472523" cy="172900"/>
          </a:xfrm>
          <a:prstGeom prst="bentConnector3">
            <a:avLst>
              <a:gd name="adj1" fmla="val 50001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" name="Conector: Angulado 90">
            <a:extLst>
              <a:ext uri="{FF2B5EF4-FFF2-40B4-BE49-F238E27FC236}">
                <a16:creationId xmlns:a16="http://schemas.microsoft.com/office/drawing/2014/main" id="{4B73B2FD-3D53-4ACC-9BF6-56C0B7BBFEEF}"/>
              </a:ext>
            </a:extLst>
          </xdr:cNvPr>
          <xdr:cNvCxnSpPr/>
        </xdr:nvCxnSpPr>
        <xdr:spPr>
          <a:xfrm flipV="1">
            <a:off x="3131004" y="602886"/>
            <a:ext cx="476605" cy="1713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1911804</xdr:colOff>
      <xdr:row>31</xdr:row>
      <xdr:rowOff>97973</xdr:rowOff>
    </xdr:from>
    <xdr:to>
      <xdr:col>3</xdr:col>
      <xdr:colOff>472523</xdr:colOff>
      <xdr:row>33</xdr:row>
      <xdr:rowOff>93890</xdr:rowOff>
    </xdr:to>
    <xdr:grpSp>
      <xdr:nvGrpSpPr>
        <xdr:cNvPr id="92" name="Agrupar 91">
          <a:extLst>
            <a:ext uri="{FF2B5EF4-FFF2-40B4-BE49-F238E27FC236}">
              <a16:creationId xmlns:a16="http://schemas.microsoft.com/office/drawing/2014/main" id="{E3EBF91B-57FF-4719-AB31-5E22AF9E868E}"/>
            </a:ext>
          </a:extLst>
        </xdr:cNvPr>
        <xdr:cNvGrpSpPr/>
      </xdr:nvGrpSpPr>
      <xdr:grpSpPr>
        <a:xfrm>
          <a:off x="2741039" y="5308708"/>
          <a:ext cx="476925" cy="332094"/>
          <a:chOff x="3131004" y="429986"/>
          <a:chExt cx="476605" cy="344260"/>
        </a:xfrm>
      </xdr:grpSpPr>
      <xdr:cxnSp macro="">
        <xdr:nvCxnSpPr>
          <xdr:cNvPr id="93" name="Conector: Angulado 92">
            <a:extLst>
              <a:ext uri="{FF2B5EF4-FFF2-40B4-BE49-F238E27FC236}">
                <a16:creationId xmlns:a16="http://schemas.microsoft.com/office/drawing/2014/main" id="{8DE1A7A9-CC80-4E80-A40E-4FA32EE78309}"/>
              </a:ext>
            </a:extLst>
          </xdr:cNvPr>
          <xdr:cNvCxnSpPr/>
        </xdr:nvCxnSpPr>
        <xdr:spPr>
          <a:xfrm>
            <a:off x="3135086" y="429986"/>
            <a:ext cx="472523" cy="172900"/>
          </a:xfrm>
          <a:prstGeom prst="bentConnector3">
            <a:avLst>
              <a:gd name="adj1" fmla="val 50001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" name="Conector: Angulado 93">
            <a:extLst>
              <a:ext uri="{FF2B5EF4-FFF2-40B4-BE49-F238E27FC236}">
                <a16:creationId xmlns:a16="http://schemas.microsoft.com/office/drawing/2014/main" id="{B7F4A3EC-9B0F-49AC-B305-933EF1E56231}"/>
              </a:ext>
            </a:extLst>
          </xdr:cNvPr>
          <xdr:cNvCxnSpPr/>
        </xdr:nvCxnSpPr>
        <xdr:spPr>
          <a:xfrm flipV="1">
            <a:off x="3131004" y="602886"/>
            <a:ext cx="476605" cy="1713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7"/>
  <sheetViews>
    <sheetView tabSelected="1" zoomScaleNormal="100" workbookViewId="0">
      <selection activeCell="B36" sqref="B36"/>
    </sheetView>
  </sheetViews>
  <sheetFormatPr defaultRowHeight="12.75" x14ac:dyDescent="0.2"/>
  <cols>
    <col min="1" max="1" width="2.85546875" style="46" customWidth="1"/>
    <col min="2" max="2" width="55.28515625" style="33" bestFit="1" customWidth="1"/>
    <col min="3" max="3" width="4" style="33" customWidth="1"/>
    <col min="4" max="5" width="4.140625" style="33" customWidth="1"/>
    <col min="6" max="6" width="3.85546875" style="33" customWidth="1"/>
    <col min="7" max="7" width="4" style="33" customWidth="1"/>
    <col min="8" max="8" width="6.140625" style="33" customWidth="1"/>
    <col min="9" max="9" width="3.7109375" style="33" bestFit="1" customWidth="1"/>
    <col min="10" max="10" width="3.42578125" style="33" customWidth="1"/>
    <col min="11" max="11" width="3.140625" style="33" customWidth="1"/>
    <col min="12" max="14" width="3.140625" style="33" bestFit="1" customWidth="1"/>
    <col min="15" max="15" width="6.140625" style="33" bestFit="1" customWidth="1"/>
    <col min="16" max="16" width="3.7109375" style="33" bestFit="1" customWidth="1"/>
    <col min="17" max="17" width="53.28515625" style="33" bestFit="1" customWidth="1"/>
    <col min="18" max="18" width="4.7109375" style="33" bestFit="1" customWidth="1"/>
    <col min="19" max="19" width="1.7109375" style="33" customWidth="1"/>
    <col min="20" max="21" width="3" style="33" customWidth="1"/>
    <col min="22" max="22" width="1.7109375" style="33" customWidth="1"/>
    <col min="23" max="24" width="3" style="33" customWidth="1"/>
    <col min="25" max="25" width="1.7109375" style="33" customWidth="1"/>
    <col min="26" max="26" width="3" style="33" customWidth="1"/>
    <col min="27" max="16384" width="9.140625" style="33"/>
  </cols>
  <sheetData>
    <row r="1" spans="1:27" ht="14.25" x14ac:dyDescent="0.2">
      <c r="A1" s="30"/>
      <c r="B1" s="31"/>
      <c r="C1" s="30"/>
      <c r="D1" s="30"/>
      <c r="E1" s="30"/>
      <c r="F1" s="30"/>
      <c r="G1" s="30"/>
      <c r="H1" s="32"/>
      <c r="I1" s="32"/>
      <c r="J1" s="32"/>
      <c r="K1" s="32"/>
      <c r="L1" s="32"/>
      <c r="M1" s="32"/>
      <c r="N1" s="32"/>
      <c r="Q1" s="34"/>
      <c r="R1" s="34"/>
      <c r="S1" s="34"/>
      <c r="T1" s="34"/>
      <c r="U1" s="34"/>
      <c r="V1" s="34"/>
      <c r="W1" s="34"/>
      <c r="X1" s="34"/>
      <c r="Y1" s="34"/>
      <c r="Z1" s="34"/>
      <c r="AA1" s="35"/>
    </row>
    <row r="2" spans="1:27" ht="14.25" x14ac:dyDescent="0.2">
      <c r="A2" s="60" t="s">
        <v>22</v>
      </c>
      <c r="B2" s="61"/>
      <c r="C2" s="50" t="s">
        <v>5</v>
      </c>
      <c r="D2" s="50" t="s">
        <v>6</v>
      </c>
      <c r="E2" s="50" t="s">
        <v>4</v>
      </c>
      <c r="F2" s="62" t="s">
        <v>2</v>
      </c>
      <c r="G2" s="62"/>
      <c r="H2" s="62"/>
      <c r="I2" s="62"/>
      <c r="J2" s="62"/>
      <c r="K2" s="62"/>
      <c r="L2" s="62"/>
      <c r="M2" s="62"/>
      <c r="N2" s="32"/>
      <c r="S2" s="34"/>
      <c r="T2" s="34"/>
      <c r="U2" s="34"/>
      <c r="V2" s="34"/>
      <c r="W2" s="34"/>
      <c r="X2" s="34"/>
      <c r="Y2" s="34"/>
      <c r="Z2" s="34"/>
      <c r="AA2" s="35"/>
    </row>
    <row r="3" spans="1:27" ht="14.25" x14ac:dyDescent="0.2">
      <c r="A3" s="36">
        <v>1</v>
      </c>
      <c r="B3" s="54" t="s">
        <v>32</v>
      </c>
      <c r="C3" s="28">
        <f>I8</f>
        <v>0</v>
      </c>
      <c r="D3" s="28">
        <f>I14</f>
        <v>0</v>
      </c>
      <c r="E3" s="28">
        <f>C3+D3</f>
        <v>0</v>
      </c>
      <c r="F3" s="51" t="s">
        <v>7</v>
      </c>
      <c r="G3" s="63"/>
      <c r="H3" s="63"/>
      <c r="I3" s="63"/>
      <c r="J3" s="63"/>
      <c r="K3" s="63"/>
      <c r="L3" s="63"/>
      <c r="M3" s="63"/>
      <c r="N3" s="32"/>
      <c r="S3" s="34"/>
      <c r="T3" s="34"/>
      <c r="U3" s="34"/>
      <c r="V3" s="34"/>
      <c r="W3" s="34"/>
      <c r="X3" s="34"/>
      <c r="Y3" s="34"/>
      <c r="Z3" s="34"/>
      <c r="AA3" s="35"/>
    </row>
    <row r="4" spans="1:27" ht="14.25" x14ac:dyDescent="0.2">
      <c r="A4" s="36">
        <v>2</v>
      </c>
      <c r="B4" s="55" t="s">
        <v>38</v>
      </c>
      <c r="C4" s="28">
        <f>I11</f>
        <v>0</v>
      </c>
      <c r="D4" s="28">
        <f>I15</f>
        <v>0</v>
      </c>
      <c r="E4" s="28">
        <f>C4+D4</f>
        <v>0</v>
      </c>
      <c r="F4" s="51" t="s">
        <v>8</v>
      </c>
      <c r="G4" s="63"/>
      <c r="H4" s="64"/>
      <c r="I4" s="64"/>
      <c r="J4" s="64"/>
      <c r="K4" s="64"/>
      <c r="L4" s="64"/>
      <c r="M4" s="64"/>
      <c r="N4" s="32"/>
      <c r="S4" s="34"/>
      <c r="T4" s="34"/>
      <c r="U4" s="34"/>
      <c r="V4" s="34"/>
      <c r="W4" s="34"/>
      <c r="X4" s="34"/>
      <c r="Y4" s="34"/>
      <c r="Z4" s="34"/>
      <c r="AA4" s="35"/>
    </row>
    <row r="5" spans="1:27" ht="14.25" x14ac:dyDescent="0.2">
      <c r="A5" s="36">
        <v>3</v>
      </c>
      <c r="B5" s="55"/>
      <c r="C5" s="28">
        <f>I9</f>
        <v>0</v>
      </c>
      <c r="D5" s="28">
        <f>I12</f>
        <v>0</v>
      </c>
      <c r="E5" s="28">
        <f>C5+D5</f>
        <v>0</v>
      </c>
      <c r="F5" s="51" t="s">
        <v>9</v>
      </c>
      <c r="G5" s="63"/>
      <c r="H5" s="63"/>
      <c r="I5" s="63"/>
      <c r="J5" s="63"/>
      <c r="K5" s="63"/>
      <c r="L5" s="63"/>
      <c r="M5" s="63"/>
      <c r="N5" s="32"/>
      <c r="Q5" s="53"/>
      <c r="S5" s="34"/>
      <c r="T5" s="34"/>
      <c r="U5" s="34"/>
      <c r="V5" s="34"/>
      <c r="W5" s="34"/>
      <c r="X5" s="34"/>
      <c r="Y5" s="34"/>
      <c r="Z5" s="34"/>
      <c r="AA5" s="35"/>
    </row>
    <row r="6" spans="1:27" ht="6.75" customHeight="1" x14ac:dyDescent="0.2">
      <c r="A6" s="28"/>
      <c r="B6" s="37"/>
      <c r="C6" s="38"/>
      <c r="D6" s="38"/>
      <c r="E6" s="38"/>
      <c r="F6" s="38"/>
      <c r="G6" s="38"/>
      <c r="J6" s="39"/>
      <c r="K6" s="39"/>
      <c r="L6" s="39"/>
      <c r="M6" s="39"/>
      <c r="N6" s="32"/>
      <c r="S6" s="34"/>
      <c r="T6" s="34"/>
      <c r="U6" s="34"/>
      <c r="V6" s="34"/>
      <c r="W6" s="34"/>
      <c r="X6" s="34"/>
      <c r="Y6" s="34"/>
      <c r="Z6" s="34"/>
      <c r="AA6" s="35"/>
    </row>
    <row r="7" spans="1:27" x14ac:dyDescent="0.2">
      <c r="A7" s="58" t="s">
        <v>11</v>
      </c>
      <c r="B7" s="59"/>
      <c r="C7" s="40">
        <v>1</v>
      </c>
      <c r="D7" s="41">
        <v>2</v>
      </c>
      <c r="E7" s="41">
        <v>3</v>
      </c>
      <c r="F7" s="41">
        <v>4</v>
      </c>
      <c r="G7" s="41">
        <v>5</v>
      </c>
      <c r="H7" s="42" t="s">
        <v>3</v>
      </c>
      <c r="I7" s="42" t="s">
        <v>4</v>
      </c>
      <c r="J7" s="39"/>
      <c r="K7" s="39"/>
      <c r="L7" s="39"/>
      <c r="M7" s="39"/>
      <c r="N7" s="32"/>
      <c r="Q7" s="54"/>
    </row>
    <row r="8" spans="1:27" ht="15" x14ac:dyDescent="0.25">
      <c r="A8" s="26">
        <v>1</v>
      </c>
      <c r="B8" s="27" t="str">
        <f>B3</f>
        <v>AUGUSTO ANDRADE - ITUANO F.C.</v>
      </c>
      <c r="C8" s="43"/>
      <c r="D8" s="43"/>
      <c r="E8" s="43"/>
      <c r="F8" s="43"/>
      <c r="G8" s="43"/>
      <c r="H8" s="44"/>
      <c r="I8" s="43"/>
      <c r="J8" s="39"/>
      <c r="K8" s="39"/>
      <c r="L8" s="39"/>
      <c r="M8" s="39"/>
      <c r="N8" s="32"/>
      <c r="Q8" s="54"/>
    </row>
    <row r="9" spans="1:27" ht="15" x14ac:dyDescent="0.25">
      <c r="A9" s="26">
        <v>3</v>
      </c>
      <c r="B9" s="27">
        <f>B5</f>
        <v>0</v>
      </c>
      <c r="C9" s="43"/>
      <c r="D9" s="43"/>
      <c r="E9" s="43"/>
      <c r="F9" s="43"/>
      <c r="G9" s="43"/>
      <c r="H9" s="44"/>
      <c r="I9" s="43"/>
      <c r="J9" s="39"/>
      <c r="K9" s="39"/>
      <c r="L9" s="39"/>
      <c r="M9" s="39"/>
      <c r="N9" s="32"/>
      <c r="Q9" s="54"/>
    </row>
    <row r="10" spans="1:27" x14ac:dyDescent="0.2">
      <c r="A10" s="58" t="s">
        <v>12</v>
      </c>
      <c r="B10" s="59"/>
      <c r="C10" s="40"/>
      <c r="D10" s="41"/>
      <c r="E10" s="41"/>
      <c r="F10" s="41"/>
      <c r="G10" s="41"/>
      <c r="H10" s="42"/>
      <c r="I10" s="42"/>
      <c r="J10" s="39"/>
      <c r="K10" s="39"/>
      <c r="L10" s="39"/>
      <c r="M10" s="39"/>
      <c r="N10" s="32"/>
      <c r="Q10" s="55"/>
    </row>
    <row r="11" spans="1:27" ht="15" x14ac:dyDescent="0.25">
      <c r="A11" s="28">
        <v>2</v>
      </c>
      <c r="B11" s="29" t="str">
        <f>B4</f>
        <v>KIM IWASAKI - ADR ITAIM KEIKO</v>
      </c>
      <c r="C11" s="43"/>
      <c r="D11" s="43"/>
      <c r="E11" s="43"/>
      <c r="F11" s="43"/>
      <c r="G11" s="43"/>
      <c r="H11" s="44"/>
      <c r="I11" s="43"/>
      <c r="J11" s="39"/>
      <c r="K11" s="39"/>
      <c r="L11" s="39"/>
      <c r="M11" s="39"/>
      <c r="N11" s="32"/>
      <c r="Q11" s="54" t="s">
        <v>40</v>
      </c>
    </row>
    <row r="12" spans="1:27" ht="15" x14ac:dyDescent="0.25">
      <c r="A12" s="28">
        <v>3</v>
      </c>
      <c r="B12" s="29">
        <f>B5</f>
        <v>0</v>
      </c>
      <c r="C12" s="43"/>
      <c r="D12" s="43"/>
      <c r="E12" s="43"/>
      <c r="F12" s="43"/>
      <c r="G12" s="43"/>
      <c r="H12" s="44"/>
      <c r="I12" s="43"/>
      <c r="J12" s="39"/>
      <c r="K12" s="39"/>
      <c r="L12" s="39"/>
      <c r="M12" s="39"/>
      <c r="N12" s="32"/>
      <c r="Q12" s="54"/>
    </row>
    <row r="13" spans="1:27" x14ac:dyDescent="0.2">
      <c r="A13" s="58" t="s">
        <v>13</v>
      </c>
      <c r="B13" s="59"/>
      <c r="C13" s="40"/>
      <c r="D13" s="41"/>
      <c r="E13" s="41"/>
      <c r="F13" s="41"/>
      <c r="G13" s="41"/>
      <c r="H13" s="42"/>
      <c r="I13" s="42"/>
      <c r="J13" s="39"/>
      <c r="K13" s="39"/>
      <c r="L13" s="39"/>
      <c r="M13" s="39"/>
      <c r="N13" s="32"/>
      <c r="Q13" s="54"/>
    </row>
    <row r="14" spans="1:27" ht="15" x14ac:dyDescent="0.25">
      <c r="A14" s="28">
        <v>1</v>
      </c>
      <c r="B14" s="29" t="str">
        <f>B3</f>
        <v>AUGUSTO ANDRADE - ITUANO F.C.</v>
      </c>
      <c r="C14" s="43"/>
      <c r="D14" s="43"/>
      <c r="E14" s="43"/>
      <c r="F14" s="43"/>
      <c r="G14" s="43"/>
      <c r="H14" s="44"/>
      <c r="I14" s="43"/>
      <c r="J14" s="39"/>
      <c r="K14" s="39"/>
      <c r="L14" s="39"/>
      <c r="M14" s="39"/>
      <c r="N14" s="32"/>
      <c r="Q14" s="54"/>
    </row>
    <row r="15" spans="1:27" ht="15" x14ac:dyDescent="0.25">
      <c r="A15" s="28">
        <v>2</v>
      </c>
      <c r="B15" s="29" t="str">
        <f>B4</f>
        <v>KIM IWASAKI - ADR ITAIM KEIKO</v>
      </c>
      <c r="C15" s="43"/>
      <c r="D15" s="43"/>
      <c r="E15" s="43"/>
      <c r="F15" s="43"/>
      <c r="G15" s="43"/>
      <c r="H15" s="44"/>
      <c r="I15" s="43"/>
      <c r="J15" s="39"/>
      <c r="K15" s="39"/>
      <c r="L15" s="39"/>
      <c r="M15" s="39"/>
      <c r="N15" s="32"/>
      <c r="Q15" s="54"/>
    </row>
    <row r="16" spans="1:27" x14ac:dyDescent="0.2">
      <c r="A16" s="45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Q16" s="54"/>
    </row>
    <row r="17" spans="1:17" x14ac:dyDescent="0.2">
      <c r="A17" s="60" t="s">
        <v>21</v>
      </c>
      <c r="B17" s="61"/>
      <c r="C17" s="50" t="s">
        <v>5</v>
      </c>
      <c r="D17" s="50" t="s">
        <v>6</v>
      </c>
      <c r="E17" s="50" t="s">
        <v>4</v>
      </c>
      <c r="F17" s="62" t="s">
        <v>2</v>
      </c>
      <c r="G17" s="62"/>
      <c r="H17" s="62"/>
      <c r="I17" s="62"/>
      <c r="J17" s="62"/>
      <c r="K17" s="62"/>
      <c r="L17" s="62"/>
      <c r="M17" s="62"/>
      <c r="N17" s="32"/>
      <c r="Q17" s="54"/>
    </row>
    <row r="18" spans="1:17" x14ac:dyDescent="0.2">
      <c r="A18" s="36">
        <v>1</v>
      </c>
      <c r="B18" s="54" t="s">
        <v>35</v>
      </c>
      <c r="C18" s="28">
        <f>I23</f>
        <v>0</v>
      </c>
      <c r="D18" s="28">
        <f>I29</f>
        <v>0</v>
      </c>
      <c r="E18" s="28"/>
      <c r="F18" s="51" t="s">
        <v>7</v>
      </c>
      <c r="G18" s="63"/>
      <c r="H18" s="63"/>
      <c r="I18" s="63"/>
      <c r="J18" s="63"/>
      <c r="K18" s="63"/>
      <c r="L18" s="63"/>
      <c r="M18" s="63"/>
      <c r="N18" s="32"/>
      <c r="Q18" s="54"/>
    </row>
    <row r="19" spans="1:17" x14ac:dyDescent="0.2">
      <c r="A19" s="36">
        <v>2</v>
      </c>
      <c r="B19" s="55" t="s">
        <v>25</v>
      </c>
      <c r="C19" s="28">
        <f>I26</f>
        <v>0</v>
      </c>
      <c r="D19" s="28">
        <f>I30</f>
        <v>0</v>
      </c>
      <c r="E19" s="28"/>
      <c r="F19" s="51" t="s">
        <v>8</v>
      </c>
      <c r="G19" s="63"/>
      <c r="H19" s="64"/>
      <c r="I19" s="64"/>
      <c r="J19" s="64"/>
      <c r="K19" s="64"/>
      <c r="L19" s="64"/>
      <c r="M19" s="64"/>
      <c r="N19" s="32"/>
      <c r="Q19" s="54"/>
    </row>
    <row r="20" spans="1:17" x14ac:dyDescent="0.2">
      <c r="A20" s="36">
        <v>3</v>
      </c>
      <c r="B20" s="55"/>
      <c r="C20" s="28">
        <f>I24</f>
        <v>0</v>
      </c>
      <c r="D20" s="28">
        <f>I27</f>
        <v>0</v>
      </c>
      <c r="E20" s="28"/>
      <c r="F20" s="51" t="s">
        <v>9</v>
      </c>
      <c r="G20" s="63"/>
      <c r="H20" s="63"/>
      <c r="I20" s="63"/>
      <c r="J20" s="63"/>
      <c r="K20" s="63"/>
      <c r="L20" s="63"/>
      <c r="M20" s="63"/>
      <c r="N20" s="32"/>
      <c r="Q20" s="54"/>
    </row>
    <row r="21" spans="1:17" ht="7.5" customHeight="1" x14ac:dyDescent="0.2">
      <c r="A21" s="28"/>
      <c r="B21" s="37"/>
      <c r="C21" s="38"/>
      <c r="D21" s="38"/>
      <c r="E21" s="38"/>
      <c r="F21" s="38"/>
      <c r="G21" s="38"/>
      <c r="J21" s="39"/>
      <c r="K21" s="39"/>
      <c r="L21" s="39"/>
      <c r="M21" s="39"/>
      <c r="N21" s="32"/>
      <c r="Q21" s="55"/>
    </row>
    <row r="22" spans="1:17" x14ac:dyDescent="0.2">
      <c r="A22" s="58" t="s">
        <v>11</v>
      </c>
      <c r="B22" s="59"/>
      <c r="C22" s="40">
        <v>1</v>
      </c>
      <c r="D22" s="41">
        <v>2</v>
      </c>
      <c r="E22" s="41">
        <v>3</v>
      </c>
      <c r="F22" s="41">
        <v>4</v>
      </c>
      <c r="G22" s="41">
        <v>5</v>
      </c>
      <c r="H22" s="42" t="s">
        <v>3</v>
      </c>
      <c r="I22" s="42" t="s">
        <v>4</v>
      </c>
      <c r="J22" s="39"/>
      <c r="K22" s="39"/>
      <c r="L22" s="39"/>
      <c r="M22" s="39"/>
      <c r="N22" s="32"/>
      <c r="Q22" s="54"/>
    </row>
    <row r="23" spans="1:17" ht="15" x14ac:dyDescent="0.25">
      <c r="A23" s="26">
        <v>1</v>
      </c>
      <c r="B23" s="27" t="str">
        <f>B18</f>
        <v>FELIPE HIDEKI ARADO - SCS ATEME</v>
      </c>
      <c r="C23" s="43"/>
      <c r="D23" s="43"/>
      <c r="E23" s="43"/>
      <c r="F23" s="43"/>
      <c r="G23" s="43"/>
      <c r="H23" s="44"/>
      <c r="I23" s="43"/>
      <c r="J23" s="39"/>
      <c r="K23" s="39"/>
      <c r="L23" s="39"/>
      <c r="M23" s="39"/>
      <c r="N23" s="32"/>
      <c r="Q23" s="54"/>
    </row>
    <row r="24" spans="1:17" ht="15" x14ac:dyDescent="0.25">
      <c r="A24" s="26">
        <v>3</v>
      </c>
      <c r="B24" s="27">
        <f>B20</f>
        <v>0</v>
      </c>
      <c r="C24" s="43"/>
      <c r="D24" s="43"/>
      <c r="E24" s="43"/>
      <c r="F24" s="43"/>
      <c r="G24" s="43"/>
      <c r="H24" s="44"/>
      <c r="I24" s="43"/>
      <c r="J24" s="39"/>
      <c r="K24" s="39"/>
      <c r="L24" s="39"/>
      <c r="M24" s="39"/>
      <c r="N24" s="32"/>
      <c r="Q24" s="54"/>
    </row>
    <row r="25" spans="1:17" x14ac:dyDescent="0.2">
      <c r="A25" s="58" t="s">
        <v>12</v>
      </c>
      <c r="B25" s="59"/>
      <c r="C25" s="40"/>
      <c r="D25" s="41"/>
      <c r="E25" s="41"/>
      <c r="F25" s="41"/>
      <c r="G25" s="41"/>
      <c r="H25" s="42"/>
      <c r="I25" s="42"/>
      <c r="J25" s="39"/>
      <c r="K25" s="39"/>
      <c r="L25" s="39"/>
      <c r="M25" s="39"/>
      <c r="N25" s="32"/>
      <c r="Q25" s="55"/>
    </row>
    <row r="26" spans="1:17" ht="15" x14ac:dyDescent="0.25">
      <c r="A26" s="28">
        <v>2</v>
      </c>
      <c r="B26" s="29" t="str">
        <f>B19</f>
        <v>CAIO LOPES - ADSA SANTO ANDRÉ</v>
      </c>
      <c r="C26" s="43"/>
      <c r="D26" s="43"/>
      <c r="E26" s="43"/>
      <c r="F26" s="43"/>
      <c r="G26" s="43"/>
      <c r="H26" s="44"/>
      <c r="I26" s="43"/>
      <c r="J26" s="39"/>
      <c r="K26" s="39"/>
      <c r="L26" s="39"/>
      <c r="M26" s="39"/>
      <c r="N26" s="32"/>
      <c r="Q26" s="54"/>
    </row>
    <row r="27" spans="1:17" ht="15" x14ac:dyDescent="0.25">
      <c r="A27" s="28">
        <v>3</v>
      </c>
      <c r="B27" s="29">
        <f>B20</f>
        <v>0</v>
      </c>
      <c r="C27" s="43"/>
      <c r="D27" s="43"/>
      <c r="E27" s="43"/>
      <c r="F27" s="43"/>
      <c r="G27" s="43"/>
      <c r="H27" s="44"/>
      <c r="I27" s="43"/>
      <c r="J27" s="39"/>
      <c r="K27" s="39"/>
      <c r="L27" s="39"/>
      <c r="M27" s="39"/>
      <c r="N27" s="32"/>
      <c r="Q27" s="55"/>
    </row>
    <row r="28" spans="1:17" x14ac:dyDescent="0.2">
      <c r="A28" s="58" t="s">
        <v>13</v>
      </c>
      <c r="B28" s="59"/>
      <c r="C28" s="40"/>
      <c r="D28" s="41"/>
      <c r="E28" s="41"/>
      <c r="F28" s="41"/>
      <c r="G28" s="41"/>
      <c r="H28" s="42"/>
      <c r="I28" s="42"/>
      <c r="J28" s="39"/>
      <c r="K28" s="39"/>
      <c r="L28" s="39"/>
      <c r="M28" s="39"/>
      <c r="N28" s="32"/>
      <c r="Q28" s="55"/>
    </row>
    <row r="29" spans="1:17" ht="15" x14ac:dyDescent="0.25">
      <c r="A29" s="28">
        <v>1</v>
      </c>
      <c r="B29" s="29" t="str">
        <f>B18</f>
        <v>FELIPE HIDEKI ARADO - SCS ATEME</v>
      </c>
      <c r="C29" s="43"/>
      <c r="D29" s="43"/>
      <c r="E29" s="43"/>
      <c r="F29" s="43"/>
      <c r="G29" s="43"/>
      <c r="H29" s="44"/>
      <c r="I29" s="43"/>
      <c r="J29" s="39"/>
      <c r="K29" s="39"/>
      <c r="L29" s="39"/>
      <c r="M29" s="39"/>
      <c r="N29" s="32"/>
      <c r="Q29" s="54"/>
    </row>
    <row r="30" spans="1:17" ht="15" x14ac:dyDescent="0.25">
      <c r="A30" s="28">
        <v>2</v>
      </c>
      <c r="B30" s="29" t="str">
        <f>B19</f>
        <v>CAIO LOPES - ADSA SANTO ANDRÉ</v>
      </c>
      <c r="C30" s="43"/>
      <c r="D30" s="43"/>
      <c r="E30" s="43"/>
      <c r="F30" s="43"/>
      <c r="G30" s="43"/>
      <c r="H30" s="44"/>
      <c r="I30" s="43"/>
      <c r="J30" s="39"/>
      <c r="K30" s="39"/>
      <c r="L30" s="39"/>
      <c r="M30" s="39"/>
      <c r="N30" s="32"/>
      <c r="Q30" s="54"/>
    </row>
    <row r="31" spans="1:17" x14ac:dyDescent="0.2">
      <c r="A31" s="45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Q31" s="54"/>
    </row>
    <row r="32" spans="1:17" x14ac:dyDescent="0.2">
      <c r="A32" s="60" t="s">
        <v>20</v>
      </c>
      <c r="B32" s="61"/>
      <c r="C32" s="50" t="s">
        <v>5</v>
      </c>
      <c r="D32" s="50" t="s">
        <v>6</v>
      </c>
      <c r="E32" s="50" t="s">
        <v>4</v>
      </c>
      <c r="F32" s="62" t="s">
        <v>2</v>
      </c>
      <c r="G32" s="62"/>
      <c r="H32" s="62"/>
      <c r="I32" s="62"/>
      <c r="J32" s="62"/>
      <c r="K32" s="62"/>
      <c r="L32" s="62"/>
      <c r="M32" s="62"/>
      <c r="N32" s="32"/>
      <c r="Q32" s="55"/>
    </row>
    <row r="33" spans="1:14" x14ac:dyDescent="0.2">
      <c r="A33" s="36">
        <v>1</v>
      </c>
      <c r="B33" s="54" t="s">
        <v>41</v>
      </c>
      <c r="C33" s="28">
        <f>I38</f>
        <v>0</v>
      </c>
      <c r="D33" s="28">
        <f>I44</f>
        <v>0</v>
      </c>
      <c r="E33" s="28">
        <f>C33+D33</f>
        <v>0</v>
      </c>
      <c r="F33" s="51" t="s">
        <v>7</v>
      </c>
      <c r="G33" s="63"/>
      <c r="H33" s="63"/>
      <c r="I33" s="63"/>
      <c r="J33" s="63"/>
      <c r="K33" s="63"/>
      <c r="L33" s="63"/>
      <c r="M33" s="63"/>
      <c r="N33" s="32"/>
    </row>
    <row r="34" spans="1:14" x14ac:dyDescent="0.2">
      <c r="A34" s="36">
        <v>2</v>
      </c>
      <c r="B34" s="54" t="s">
        <v>26</v>
      </c>
      <c r="C34" s="28">
        <f>I41</f>
        <v>0</v>
      </c>
      <c r="D34" s="28">
        <f>I45</f>
        <v>0</v>
      </c>
      <c r="E34" s="28">
        <f>C34+D34</f>
        <v>0</v>
      </c>
      <c r="F34" s="51" t="s">
        <v>8</v>
      </c>
      <c r="G34" s="63"/>
      <c r="H34" s="64"/>
      <c r="I34" s="64"/>
      <c r="J34" s="64"/>
      <c r="K34" s="64"/>
      <c r="L34" s="64"/>
      <c r="M34" s="64"/>
      <c r="N34" s="32"/>
    </row>
    <row r="35" spans="1:14" x14ac:dyDescent="0.2">
      <c r="A35" s="36">
        <v>3</v>
      </c>
      <c r="B35" s="54" t="s">
        <v>51</v>
      </c>
      <c r="C35" s="28">
        <f>I39</f>
        <v>0</v>
      </c>
      <c r="D35" s="28">
        <f>I42</f>
        <v>0</v>
      </c>
      <c r="E35" s="28">
        <f>C35+D35</f>
        <v>0</v>
      </c>
      <c r="F35" s="51" t="s">
        <v>9</v>
      </c>
      <c r="G35" s="63"/>
      <c r="H35" s="63"/>
      <c r="I35" s="63"/>
      <c r="J35" s="63"/>
      <c r="K35" s="63"/>
      <c r="L35" s="63"/>
      <c r="M35" s="63"/>
      <c r="N35" s="32"/>
    </row>
    <row r="36" spans="1:14" ht="7.5" customHeight="1" x14ac:dyDescent="0.2">
      <c r="A36" s="28"/>
      <c r="B36" s="37"/>
      <c r="C36" s="38"/>
      <c r="D36" s="38"/>
      <c r="E36" s="38"/>
      <c r="F36" s="38"/>
      <c r="G36" s="38"/>
      <c r="J36" s="39"/>
      <c r="K36" s="39"/>
      <c r="L36" s="39"/>
      <c r="M36" s="39"/>
      <c r="N36" s="32"/>
    </row>
    <row r="37" spans="1:14" x14ac:dyDescent="0.2">
      <c r="A37" s="58" t="s">
        <v>11</v>
      </c>
      <c r="B37" s="59"/>
      <c r="C37" s="40">
        <v>1</v>
      </c>
      <c r="D37" s="41">
        <v>2</v>
      </c>
      <c r="E37" s="41">
        <v>3</v>
      </c>
      <c r="F37" s="41">
        <v>4</v>
      </c>
      <c r="G37" s="41">
        <v>5</v>
      </c>
      <c r="H37" s="42" t="s">
        <v>3</v>
      </c>
      <c r="I37" s="42" t="s">
        <v>4</v>
      </c>
      <c r="J37" s="39"/>
      <c r="K37" s="39"/>
      <c r="L37" s="39"/>
      <c r="M37" s="39"/>
      <c r="N37" s="32"/>
    </row>
    <row r="38" spans="1:14" ht="15" x14ac:dyDescent="0.25">
      <c r="A38" s="26">
        <v>1</v>
      </c>
      <c r="B38" s="27" t="str">
        <f>B33</f>
        <v>DAVI DE SOUZA - SALDANHA ADC ESTRELA</v>
      </c>
      <c r="C38" s="43">
        <v>4</v>
      </c>
      <c r="D38" s="43">
        <v>11</v>
      </c>
      <c r="E38" s="43">
        <v>11</v>
      </c>
      <c r="F38" s="43">
        <v>6</v>
      </c>
      <c r="G38" s="43">
        <v>14</v>
      </c>
      <c r="H38" s="44">
        <v>3</v>
      </c>
      <c r="I38" s="43"/>
      <c r="J38" s="39"/>
      <c r="K38" s="39"/>
      <c r="L38" s="39"/>
      <c r="M38" s="39"/>
      <c r="N38" s="32"/>
    </row>
    <row r="39" spans="1:14" ht="15" x14ac:dyDescent="0.25">
      <c r="A39" s="26">
        <v>3</v>
      </c>
      <c r="B39" s="27" t="str">
        <f>B35</f>
        <v>SÉRGIO DE MOURA FILHO - AD MATOS SESI</v>
      </c>
      <c r="C39" s="43">
        <v>11</v>
      </c>
      <c r="D39" s="43">
        <v>6</v>
      </c>
      <c r="E39" s="43">
        <v>9</v>
      </c>
      <c r="F39" s="43">
        <v>11</v>
      </c>
      <c r="G39" s="43">
        <v>12</v>
      </c>
      <c r="H39" s="44">
        <v>2</v>
      </c>
      <c r="I39" s="43"/>
      <c r="J39" s="39"/>
      <c r="K39" s="39"/>
      <c r="L39" s="39"/>
      <c r="M39" s="39"/>
      <c r="N39" s="32"/>
    </row>
    <row r="40" spans="1:14" x14ac:dyDescent="0.2">
      <c r="A40" s="58" t="s">
        <v>12</v>
      </c>
      <c r="B40" s="59"/>
      <c r="C40" s="40"/>
      <c r="D40" s="41"/>
      <c r="E40" s="41"/>
      <c r="F40" s="41"/>
      <c r="G40" s="41"/>
      <c r="H40" s="42"/>
      <c r="I40" s="42" t="s">
        <v>4</v>
      </c>
      <c r="J40" s="39"/>
      <c r="K40" s="39"/>
      <c r="L40" s="39"/>
      <c r="M40" s="39"/>
      <c r="N40" s="32"/>
    </row>
    <row r="41" spans="1:14" ht="15" x14ac:dyDescent="0.25">
      <c r="A41" s="28">
        <v>2</v>
      </c>
      <c r="B41" s="29" t="str">
        <f>B34</f>
        <v>BRUNO SASAKI - SÃO BERNARDO DO CAMPO</v>
      </c>
      <c r="C41" s="43">
        <v>11</v>
      </c>
      <c r="D41" s="43">
        <v>10</v>
      </c>
      <c r="E41" s="43">
        <v>4</v>
      </c>
      <c r="F41" s="43">
        <v>11</v>
      </c>
      <c r="G41" s="43">
        <v>5</v>
      </c>
      <c r="H41" s="44">
        <v>2</v>
      </c>
      <c r="I41" s="43"/>
      <c r="J41" s="39"/>
      <c r="K41" s="39"/>
      <c r="L41" s="39"/>
      <c r="M41" s="39"/>
      <c r="N41" s="32"/>
    </row>
    <row r="42" spans="1:14" ht="15" x14ac:dyDescent="0.25">
      <c r="A42" s="28">
        <v>3</v>
      </c>
      <c r="B42" s="29" t="str">
        <f>B35</f>
        <v>SÉRGIO DE MOURA FILHO - AD MATOS SESI</v>
      </c>
      <c r="C42" s="43">
        <v>8</v>
      </c>
      <c r="D42" s="43">
        <v>12</v>
      </c>
      <c r="E42" s="43">
        <v>11</v>
      </c>
      <c r="F42" s="43">
        <v>8</v>
      </c>
      <c r="G42" s="43">
        <v>11</v>
      </c>
      <c r="H42" s="44">
        <v>3</v>
      </c>
      <c r="I42" s="43"/>
      <c r="J42" s="39"/>
      <c r="K42" s="39"/>
      <c r="L42" s="39"/>
      <c r="M42" s="39"/>
      <c r="N42" s="32"/>
    </row>
    <row r="43" spans="1:14" x14ac:dyDescent="0.2">
      <c r="A43" s="58" t="s">
        <v>13</v>
      </c>
      <c r="B43" s="59"/>
      <c r="C43" s="40"/>
      <c r="D43" s="41"/>
      <c r="E43" s="41"/>
      <c r="F43" s="41"/>
      <c r="G43" s="41"/>
      <c r="H43" s="42"/>
      <c r="I43" s="42" t="s">
        <v>4</v>
      </c>
      <c r="J43" s="39"/>
      <c r="K43" s="39"/>
      <c r="L43" s="39"/>
      <c r="M43" s="39"/>
      <c r="N43" s="32"/>
    </row>
    <row r="44" spans="1:14" ht="15" x14ac:dyDescent="0.25">
      <c r="A44" s="28">
        <v>1</v>
      </c>
      <c r="B44" s="29" t="str">
        <f>B33</f>
        <v>DAVI DE SOUZA - SALDANHA ADC ESTRELA</v>
      </c>
      <c r="C44" s="43">
        <v>7</v>
      </c>
      <c r="D44" s="43">
        <v>7</v>
      </c>
      <c r="E44" s="43">
        <v>11</v>
      </c>
      <c r="F44" s="43">
        <v>11</v>
      </c>
      <c r="G44" s="43">
        <v>11</v>
      </c>
      <c r="H44" s="44">
        <v>3</v>
      </c>
      <c r="I44" s="43"/>
      <c r="J44" s="39"/>
      <c r="K44" s="39"/>
      <c r="L44" s="39"/>
      <c r="M44" s="39"/>
      <c r="N44" s="32"/>
    </row>
    <row r="45" spans="1:14" ht="15" x14ac:dyDescent="0.25">
      <c r="A45" s="28">
        <v>2</v>
      </c>
      <c r="B45" s="29" t="str">
        <f>B34</f>
        <v>BRUNO SASAKI - SÃO BERNARDO DO CAMPO</v>
      </c>
      <c r="C45" s="43">
        <v>11</v>
      </c>
      <c r="D45" s="43">
        <v>11</v>
      </c>
      <c r="E45" s="43">
        <v>6</v>
      </c>
      <c r="F45" s="43">
        <v>7</v>
      </c>
      <c r="G45" s="43">
        <v>7</v>
      </c>
      <c r="H45" s="44">
        <v>2</v>
      </c>
      <c r="I45" s="43"/>
      <c r="J45" s="39"/>
      <c r="K45" s="39"/>
      <c r="L45" s="39"/>
      <c r="M45" s="39"/>
      <c r="N45" s="32"/>
    </row>
    <row r="46" spans="1:14" x14ac:dyDescent="0.2">
      <c r="A46" s="45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</row>
    <row r="47" spans="1:14" x14ac:dyDescent="0.2">
      <c r="A47" s="60" t="s">
        <v>19</v>
      </c>
      <c r="B47" s="61"/>
      <c r="C47" s="50" t="s">
        <v>5</v>
      </c>
      <c r="D47" s="50" t="s">
        <v>6</v>
      </c>
      <c r="E47" s="50" t="s">
        <v>4</v>
      </c>
      <c r="F47" s="62" t="s">
        <v>2</v>
      </c>
      <c r="G47" s="62"/>
      <c r="H47" s="62"/>
      <c r="I47" s="62"/>
      <c r="J47" s="62"/>
      <c r="K47" s="62"/>
      <c r="L47" s="62"/>
      <c r="M47" s="62"/>
      <c r="N47" s="32"/>
    </row>
    <row r="48" spans="1:14" x14ac:dyDescent="0.2">
      <c r="A48" s="36">
        <v>1</v>
      </c>
      <c r="B48" s="54" t="s">
        <v>42</v>
      </c>
      <c r="C48" s="28">
        <f>I53</f>
        <v>0</v>
      </c>
      <c r="D48" s="28">
        <f>I59</f>
        <v>0</v>
      </c>
      <c r="E48" s="28">
        <f>C48+D48</f>
        <v>0</v>
      </c>
      <c r="F48" s="51" t="s">
        <v>7</v>
      </c>
      <c r="G48" s="63"/>
      <c r="H48" s="63"/>
      <c r="I48" s="63"/>
      <c r="J48" s="63"/>
      <c r="K48" s="63"/>
      <c r="L48" s="63"/>
      <c r="M48" s="63"/>
      <c r="N48" s="32"/>
    </row>
    <row r="49" spans="1:14" x14ac:dyDescent="0.2">
      <c r="A49" s="36">
        <v>2</v>
      </c>
      <c r="B49" s="54" t="s">
        <v>34</v>
      </c>
      <c r="C49" s="28">
        <f>I56</f>
        <v>0</v>
      </c>
      <c r="D49" s="28">
        <f>I60</f>
        <v>0</v>
      </c>
      <c r="E49" s="28">
        <f>C49+D49</f>
        <v>0</v>
      </c>
      <c r="F49" s="51" t="s">
        <v>8</v>
      </c>
      <c r="G49" s="63"/>
      <c r="H49" s="64"/>
      <c r="I49" s="64"/>
      <c r="J49" s="64"/>
      <c r="K49" s="64"/>
      <c r="L49" s="64"/>
      <c r="M49" s="64"/>
      <c r="N49" s="32"/>
    </row>
    <row r="50" spans="1:14" x14ac:dyDescent="0.2">
      <c r="A50" s="36">
        <v>3</v>
      </c>
      <c r="B50" s="55" t="s">
        <v>36</v>
      </c>
      <c r="C50" s="28">
        <f>I54</f>
        <v>0</v>
      </c>
      <c r="D50" s="28">
        <f>I57</f>
        <v>0</v>
      </c>
      <c r="E50" s="28">
        <f>C50+D50</f>
        <v>0</v>
      </c>
      <c r="F50" s="51" t="s">
        <v>9</v>
      </c>
      <c r="G50" s="63"/>
      <c r="H50" s="63"/>
      <c r="I50" s="63"/>
      <c r="J50" s="63"/>
      <c r="K50" s="63"/>
      <c r="L50" s="63"/>
      <c r="M50" s="63"/>
      <c r="N50" s="32"/>
    </row>
    <row r="51" spans="1:14" ht="6.75" customHeight="1" x14ac:dyDescent="0.2">
      <c r="A51" s="28"/>
      <c r="B51" s="37"/>
      <c r="C51" s="38"/>
      <c r="D51" s="38"/>
      <c r="E51" s="38"/>
      <c r="F51" s="38"/>
      <c r="G51" s="38"/>
      <c r="J51" s="39"/>
      <c r="K51" s="39"/>
      <c r="L51" s="39"/>
      <c r="M51" s="39"/>
      <c r="N51" s="32"/>
    </row>
    <row r="52" spans="1:14" x14ac:dyDescent="0.2">
      <c r="A52" s="58" t="s">
        <v>11</v>
      </c>
      <c r="B52" s="59"/>
      <c r="C52" s="40">
        <v>1</v>
      </c>
      <c r="D52" s="41">
        <v>2</v>
      </c>
      <c r="E52" s="41">
        <v>3</v>
      </c>
      <c r="F52" s="41">
        <v>4</v>
      </c>
      <c r="G52" s="41">
        <v>5</v>
      </c>
      <c r="H52" s="42" t="s">
        <v>3</v>
      </c>
      <c r="I52" s="42" t="s">
        <v>4</v>
      </c>
      <c r="J52" s="39"/>
      <c r="K52" s="39"/>
      <c r="L52" s="39"/>
      <c r="M52" s="39"/>
      <c r="N52" s="32"/>
    </row>
    <row r="53" spans="1:14" ht="15" x14ac:dyDescent="0.25">
      <c r="A53" s="26">
        <v>1</v>
      </c>
      <c r="B53" s="27" t="str">
        <f>B48</f>
        <v>VITOR PINHATAR - NOVA ERA</v>
      </c>
      <c r="C53" s="43"/>
      <c r="D53" s="43"/>
      <c r="E53" s="43"/>
      <c r="F53" s="43"/>
      <c r="G53" s="43"/>
      <c r="H53" s="44"/>
      <c r="I53" s="43"/>
      <c r="J53" s="39"/>
      <c r="K53" s="39"/>
      <c r="L53" s="39"/>
      <c r="M53" s="39"/>
      <c r="N53" s="32"/>
    </row>
    <row r="54" spans="1:14" ht="15" x14ac:dyDescent="0.25">
      <c r="A54" s="26">
        <v>3</v>
      </c>
      <c r="B54" s="27" t="str">
        <f>B50</f>
        <v>VINÍCIUS OLIVEIRA - JUNDIAÍ CLUBE</v>
      </c>
      <c r="C54" s="43"/>
      <c r="D54" s="43"/>
      <c r="E54" s="43"/>
      <c r="F54" s="43"/>
      <c r="G54" s="43" t="s">
        <v>39</v>
      </c>
      <c r="H54" s="44"/>
      <c r="I54" s="43"/>
      <c r="J54" s="39"/>
      <c r="K54" s="39"/>
      <c r="L54" s="39"/>
      <c r="M54" s="39"/>
      <c r="N54" s="32"/>
    </row>
    <row r="55" spans="1:14" x14ac:dyDescent="0.2">
      <c r="A55" s="58" t="s">
        <v>12</v>
      </c>
      <c r="B55" s="59"/>
      <c r="C55" s="40"/>
      <c r="D55" s="41"/>
      <c r="E55" s="41"/>
      <c r="F55" s="41"/>
      <c r="G55" s="41"/>
      <c r="H55" s="42"/>
      <c r="I55" s="42" t="s">
        <v>4</v>
      </c>
      <c r="J55" s="39"/>
      <c r="K55" s="39"/>
      <c r="L55" s="39"/>
      <c r="M55" s="39"/>
      <c r="N55" s="32"/>
    </row>
    <row r="56" spans="1:14" ht="15" x14ac:dyDescent="0.25">
      <c r="A56" s="28">
        <v>2</v>
      </c>
      <c r="B56" s="29" t="str">
        <f>B49</f>
        <v>ROGÉRIO CARVALHO - CLUBE DE CAMPO PIRACICABA</v>
      </c>
      <c r="C56" s="43"/>
      <c r="D56" s="43"/>
      <c r="E56" s="43"/>
      <c r="F56" s="43"/>
      <c r="G56" s="43"/>
      <c r="H56" s="44"/>
      <c r="I56" s="43"/>
      <c r="J56" s="39"/>
      <c r="K56" s="39"/>
      <c r="L56" s="39"/>
      <c r="M56" s="39"/>
      <c r="N56" s="32"/>
    </row>
    <row r="57" spans="1:14" ht="15" x14ac:dyDescent="0.25">
      <c r="A57" s="28">
        <v>3</v>
      </c>
      <c r="B57" s="29" t="str">
        <f>B50</f>
        <v>VINÍCIUS OLIVEIRA - JUNDIAÍ CLUBE</v>
      </c>
      <c r="C57" s="43"/>
      <c r="D57" s="43"/>
      <c r="E57" s="43"/>
      <c r="F57" s="43"/>
      <c r="G57" s="43"/>
      <c r="H57" s="44"/>
      <c r="I57" s="43"/>
      <c r="J57" s="39"/>
      <c r="K57" s="39"/>
      <c r="L57" s="39"/>
      <c r="M57" s="39"/>
      <c r="N57" s="32"/>
    </row>
    <row r="58" spans="1:14" x14ac:dyDescent="0.2">
      <c r="A58" s="58" t="s">
        <v>13</v>
      </c>
      <c r="B58" s="59"/>
      <c r="C58" s="40"/>
      <c r="D58" s="41"/>
      <c r="E58" s="41"/>
      <c r="F58" s="41"/>
      <c r="G58" s="41"/>
      <c r="H58" s="42"/>
      <c r="I58" s="42"/>
      <c r="J58" s="39"/>
      <c r="K58" s="39"/>
      <c r="L58" s="39"/>
      <c r="M58" s="39"/>
      <c r="N58" s="32"/>
    </row>
    <row r="59" spans="1:14" ht="15" x14ac:dyDescent="0.25">
      <c r="A59" s="28">
        <v>1</v>
      </c>
      <c r="B59" s="29" t="str">
        <f>B48</f>
        <v>VITOR PINHATAR - NOVA ERA</v>
      </c>
      <c r="C59" s="43"/>
      <c r="D59" s="43"/>
      <c r="E59" s="43"/>
      <c r="F59" s="43"/>
      <c r="G59" s="43"/>
      <c r="H59" s="44"/>
      <c r="I59" s="43"/>
      <c r="J59" s="39"/>
      <c r="K59" s="39"/>
      <c r="L59" s="39"/>
      <c r="M59" s="39"/>
      <c r="N59" s="32"/>
    </row>
    <row r="60" spans="1:14" ht="15" x14ac:dyDescent="0.25">
      <c r="A60" s="28">
        <v>2</v>
      </c>
      <c r="B60" s="29" t="str">
        <f>B49</f>
        <v>ROGÉRIO CARVALHO - CLUBE DE CAMPO PIRACICABA</v>
      </c>
      <c r="C60" s="43"/>
      <c r="D60" s="43"/>
      <c r="E60" s="43"/>
      <c r="F60" s="43"/>
      <c r="G60" s="43"/>
      <c r="H60" s="44"/>
      <c r="I60" s="43"/>
      <c r="J60" s="39"/>
      <c r="K60" s="39"/>
      <c r="L60" s="39"/>
      <c r="M60" s="39"/>
      <c r="N60" s="32"/>
    </row>
    <row r="61" spans="1:14" x14ac:dyDescent="0.2">
      <c r="A61" s="45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</row>
    <row r="62" spans="1:14" x14ac:dyDescent="0.2">
      <c r="B62" s="52" t="s">
        <v>18</v>
      </c>
      <c r="C62" s="50" t="s">
        <v>5</v>
      </c>
      <c r="D62" s="50" t="s">
        <v>6</v>
      </c>
      <c r="E62" s="50" t="s">
        <v>4</v>
      </c>
      <c r="F62" s="62" t="s">
        <v>2</v>
      </c>
      <c r="G62" s="62"/>
      <c r="H62" s="62"/>
      <c r="I62" s="62"/>
      <c r="J62" s="62"/>
      <c r="K62" s="62"/>
      <c r="L62" s="62"/>
      <c r="M62" s="62"/>
      <c r="N62" s="32"/>
    </row>
    <row r="63" spans="1:14" x14ac:dyDescent="0.2">
      <c r="A63" s="36">
        <v>1</v>
      </c>
      <c r="B63" s="54" t="s">
        <v>27</v>
      </c>
      <c r="C63" s="28">
        <f>I68</f>
        <v>0</v>
      </c>
      <c r="D63" s="28">
        <f>I74</f>
        <v>0</v>
      </c>
      <c r="E63" s="28">
        <f>C63+D63</f>
        <v>0</v>
      </c>
      <c r="F63" s="51" t="s">
        <v>7</v>
      </c>
      <c r="G63" s="63"/>
      <c r="H63" s="63"/>
      <c r="I63" s="63"/>
      <c r="J63" s="63"/>
      <c r="K63" s="63"/>
      <c r="L63" s="63"/>
      <c r="M63" s="63"/>
      <c r="N63" s="32"/>
    </row>
    <row r="64" spans="1:14" x14ac:dyDescent="0.2">
      <c r="A64" s="36">
        <v>2</v>
      </c>
      <c r="B64" s="54" t="s">
        <v>37</v>
      </c>
      <c r="C64" s="28">
        <f>I71</f>
        <v>0</v>
      </c>
      <c r="D64" s="28">
        <f>I75</f>
        <v>0</v>
      </c>
      <c r="E64" s="28">
        <f>C64+D64</f>
        <v>0</v>
      </c>
      <c r="F64" s="51" t="s">
        <v>8</v>
      </c>
      <c r="G64" s="63"/>
      <c r="H64" s="64"/>
      <c r="I64" s="64"/>
      <c r="J64" s="64"/>
      <c r="K64" s="64"/>
      <c r="L64" s="64"/>
      <c r="M64" s="64"/>
      <c r="N64" s="32"/>
    </row>
    <row r="65" spans="1:14" x14ac:dyDescent="0.2">
      <c r="A65" s="36">
        <v>3</v>
      </c>
      <c r="B65" s="54" t="s">
        <v>50</v>
      </c>
      <c r="C65" s="28">
        <f>I69</f>
        <v>0</v>
      </c>
      <c r="D65" s="28">
        <f>I72</f>
        <v>0</v>
      </c>
      <c r="E65" s="28">
        <f>C65+D65</f>
        <v>0</v>
      </c>
      <c r="F65" s="51" t="s">
        <v>9</v>
      </c>
      <c r="G65" s="63"/>
      <c r="H65" s="63"/>
      <c r="I65" s="63"/>
      <c r="J65" s="63"/>
      <c r="K65" s="63"/>
      <c r="L65" s="63"/>
      <c r="M65" s="63"/>
      <c r="N65" s="32"/>
    </row>
    <row r="66" spans="1:14" x14ac:dyDescent="0.2">
      <c r="A66" s="28"/>
      <c r="B66" s="37"/>
      <c r="C66" s="38"/>
      <c r="D66" s="38"/>
      <c r="E66" s="38"/>
      <c r="F66" s="38"/>
      <c r="G66" s="38"/>
      <c r="J66" s="39"/>
      <c r="K66" s="39"/>
      <c r="L66" s="39"/>
      <c r="M66" s="39"/>
      <c r="N66" s="32"/>
    </row>
    <row r="67" spans="1:14" x14ac:dyDescent="0.2">
      <c r="A67" s="58" t="s">
        <v>11</v>
      </c>
      <c r="B67" s="59"/>
      <c r="C67" s="40">
        <v>1</v>
      </c>
      <c r="D67" s="41">
        <v>2</v>
      </c>
      <c r="E67" s="41">
        <v>3</v>
      </c>
      <c r="F67" s="41">
        <v>4</v>
      </c>
      <c r="G67" s="41">
        <v>5</v>
      </c>
      <c r="H67" s="42" t="s">
        <v>3</v>
      </c>
      <c r="I67" s="42" t="s">
        <v>4</v>
      </c>
      <c r="J67" s="39"/>
      <c r="K67" s="39"/>
      <c r="L67" s="39"/>
      <c r="M67" s="39"/>
      <c r="N67" s="32"/>
    </row>
    <row r="68" spans="1:14" ht="15" x14ac:dyDescent="0.25">
      <c r="A68" s="26">
        <v>1</v>
      </c>
      <c r="B68" s="27" t="str">
        <f>B63</f>
        <v>ANDRÉ ANDRADE - CTM JACAREÍ</v>
      </c>
      <c r="C68" s="43"/>
      <c r="D68" s="43"/>
      <c r="E68" s="43"/>
      <c r="F68" s="43"/>
      <c r="G68" s="43"/>
      <c r="H68" s="44"/>
      <c r="I68" s="43"/>
      <c r="J68" s="39"/>
      <c r="K68" s="39"/>
      <c r="L68" s="39"/>
      <c r="M68" s="39"/>
      <c r="N68" s="32"/>
    </row>
    <row r="69" spans="1:14" ht="15" x14ac:dyDescent="0.25">
      <c r="A69" s="26">
        <v>3</v>
      </c>
      <c r="B69" s="27" t="str">
        <f>B65</f>
        <v>DIEGO DOS SANTOS - AD MATOS SESI</v>
      </c>
      <c r="C69" s="43"/>
      <c r="D69" s="43"/>
      <c r="E69" s="43"/>
      <c r="F69" s="43"/>
      <c r="G69" s="43"/>
      <c r="H69" s="44"/>
      <c r="I69" s="43"/>
      <c r="J69" s="39"/>
      <c r="K69" s="39"/>
      <c r="L69" s="39"/>
      <c r="M69" s="39"/>
      <c r="N69" s="32"/>
    </row>
    <row r="70" spans="1:14" x14ac:dyDescent="0.2">
      <c r="A70" s="58" t="s">
        <v>12</v>
      </c>
      <c r="B70" s="59"/>
      <c r="C70" s="40"/>
      <c r="D70" s="41"/>
      <c r="E70" s="41"/>
      <c r="F70" s="41"/>
      <c r="G70" s="41"/>
      <c r="H70" s="42"/>
      <c r="I70" s="42"/>
      <c r="J70" s="39"/>
      <c r="K70" s="39"/>
      <c r="L70" s="39"/>
      <c r="M70" s="39"/>
      <c r="N70" s="32"/>
    </row>
    <row r="71" spans="1:14" ht="15" x14ac:dyDescent="0.25">
      <c r="A71" s="28">
        <v>2</v>
      </c>
      <c r="B71" s="29" t="str">
        <f>B64</f>
        <v>ENZO LUIZ ANTUNES - ADSA SANTO ANDRÉ</v>
      </c>
      <c r="C71" s="43"/>
      <c r="D71" s="43"/>
      <c r="E71" s="43"/>
      <c r="F71" s="43"/>
      <c r="G71" s="43"/>
      <c r="H71" s="44"/>
      <c r="I71" s="43"/>
      <c r="J71" s="39"/>
      <c r="K71" s="39"/>
      <c r="L71" s="39"/>
      <c r="M71" s="39"/>
      <c r="N71" s="32"/>
    </row>
    <row r="72" spans="1:14" ht="15" x14ac:dyDescent="0.25">
      <c r="A72" s="28">
        <v>3</v>
      </c>
      <c r="B72" s="29" t="str">
        <f>B65</f>
        <v>DIEGO DOS SANTOS - AD MATOS SESI</v>
      </c>
      <c r="C72" s="43"/>
      <c r="D72" s="43"/>
      <c r="E72" s="43"/>
      <c r="F72" s="43"/>
      <c r="G72" s="43"/>
      <c r="H72" s="44"/>
      <c r="I72" s="43"/>
      <c r="J72" s="39"/>
      <c r="K72" s="39"/>
      <c r="L72" s="39"/>
      <c r="M72" s="39"/>
      <c r="N72" s="32"/>
    </row>
    <row r="73" spans="1:14" x14ac:dyDescent="0.2">
      <c r="A73" s="58" t="s">
        <v>13</v>
      </c>
      <c r="B73" s="59"/>
      <c r="C73" s="40"/>
      <c r="D73" s="41"/>
      <c r="E73" s="41"/>
      <c r="F73" s="41"/>
      <c r="G73" s="41"/>
      <c r="H73" s="42"/>
      <c r="I73" s="42"/>
      <c r="J73" s="39"/>
      <c r="K73" s="39"/>
      <c r="L73" s="39"/>
      <c r="M73" s="39"/>
      <c r="N73" s="32"/>
    </row>
    <row r="74" spans="1:14" ht="15" x14ac:dyDescent="0.25">
      <c r="A74" s="28">
        <v>1</v>
      </c>
      <c r="B74" s="29" t="str">
        <f>B63</f>
        <v>ANDRÉ ANDRADE - CTM JACAREÍ</v>
      </c>
      <c r="C74" s="43"/>
      <c r="D74" s="43"/>
      <c r="E74" s="43"/>
      <c r="F74" s="43"/>
      <c r="G74" s="43"/>
      <c r="H74" s="44"/>
      <c r="I74" s="43"/>
      <c r="J74" s="39"/>
      <c r="K74" s="39"/>
      <c r="L74" s="39"/>
      <c r="M74" s="39"/>
      <c r="N74" s="32"/>
    </row>
    <row r="75" spans="1:14" ht="15" x14ac:dyDescent="0.25">
      <c r="A75" s="28">
        <v>2</v>
      </c>
      <c r="B75" s="29" t="str">
        <f>B64</f>
        <v>ENZO LUIZ ANTUNES - ADSA SANTO ANDRÉ</v>
      </c>
      <c r="C75" s="43"/>
      <c r="D75" s="43"/>
      <c r="E75" s="43"/>
      <c r="F75" s="43"/>
      <c r="G75" s="43"/>
      <c r="H75" s="44"/>
      <c r="I75" s="43"/>
      <c r="J75" s="39"/>
      <c r="K75" s="39"/>
      <c r="L75" s="39"/>
      <c r="M75" s="39"/>
      <c r="N75" s="32"/>
    </row>
    <row r="76" spans="1:14" x14ac:dyDescent="0.2">
      <c r="A76" s="45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</row>
    <row r="77" spans="1:14" x14ac:dyDescent="0.2">
      <c r="B77" s="52" t="s">
        <v>17</v>
      </c>
      <c r="C77" s="50" t="s">
        <v>5</v>
      </c>
      <c r="D77" s="50" t="s">
        <v>6</v>
      </c>
      <c r="E77" s="50" t="s">
        <v>4</v>
      </c>
      <c r="F77" s="62" t="s">
        <v>2</v>
      </c>
      <c r="G77" s="62"/>
      <c r="H77" s="62"/>
      <c r="I77" s="62"/>
      <c r="J77" s="62"/>
      <c r="K77" s="62"/>
      <c r="L77" s="62"/>
      <c r="M77" s="62"/>
      <c r="N77" s="32"/>
    </row>
    <row r="78" spans="1:14" x14ac:dyDescent="0.2">
      <c r="A78" s="36">
        <v>1</v>
      </c>
      <c r="B78" s="54" t="s">
        <v>31</v>
      </c>
      <c r="C78" s="28">
        <f>I83</f>
        <v>0</v>
      </c>
      <c r="D78" s="28">
        <f>I89</f>
        <v>0</v>
      </c>
      <c r="E78" s="28">
        <f>C78+D78</f>
        <v>0</v>
      </c>
      <c r="F78" s="51" t="s">
        <v>7</v>
      </c>
      <c r="G78" s="63"/>
      <c r="H78" s="63"/>
      <c r="I78" s="63"/>
      <c r="J78" s="63"/>
      <c r="K78" s="63"/>
      <c r="L78" s="63"/>
      <c r="M78" s="63"/>
      <c r="N78" s="32"/>
    </row>
    <row r="79" spans="1:14" x14ac:dyDescent="0.2">
      <c r="A79" s="36">
        <v>2</v>
      </c>
      <c r="B79" s="54" t="s">
        <v>46</v>
      </c>
      <c r="C79" s="28">
        <f>I86</f>
        <v>0</v>
      </c>
      <c r="D79" s="28">
        <f>I90</f>
        <v>0</v>
      </c>
      <c r="E79" s="28">
        <f>C79+D79</f>
        <v>0</v>
      </c>
      <c r="F79" s="51" t="s">
        <v>8</v>
      </c>
      <c r="G79" s="63"/>
      <c r="H79" s="64"/>
      <c r="I79" s="64"/>
      <c r="J79" s="64"/>
      <c r="K79" s="64"/>
      <c r="L79" s="64"/>
      <c r="M79" s="64"/>
      <c r="N79" s="32"/>
    </row>
    <row r="80" spans="1:14" x14ac:dyDescent="0.2">
      <c r="A80" s="36">
        <v>3</v>
      </c>
      <c r="B80" s="54" t="s">
        <v>49</v>
      </c>
      <c r="C80" s="28">
        <f>I84</f>
        <v>0</v>
      </c>
      <c r="D80" s="28">
        <f>I87</f>
        <v>0</v>
      </c>
      <c r="E80" s="28">
        <f>C80+D80</f>
        <v>0</v>
      </c>
      <c r="F80" s="51" t="s">
        <v>9</v>
      </c>
      <c r="G80" s="63"/>
      <c r="H80" s="63"/>
      <c r="I80" s="63"/>
      <c r="J80" s="63"/>
      <c r="K80" s="63"/>
      <c r="L80" s="63"/>
      <c r="M80" s="63"/>
      <c r="N80" s="32"/>
    </row>
    <row r="81" spans="1:14" x14ac:dyDescent="0.2">
      <c r="A81" s="28"/>
      <c r="B81" s="37"/>
      <c r="C81" s="38"/>
      <c r="D81" s="38"/>
      <c r="E81" s="38"/>
      <c r="F81" s="38"/>
      <c r="G81" s="38"/>
      <c r="J81" s="39"/>
      <c r="K81" s="39"/>
      <c r="L81" s="39"/>
      <c r="M81" s="39"/>
      <c r="N81" s="32"/>
    </row>
    <row r="82" spans="1:14" x14ac:dyDescent="0.2">
      <c r="A82" s="58" t="s">
        <v>11</v>
      </c>
      <c r="B82" s="59"/>
      <c r="C82" s="40">
        <v>1</v>
      </c>
      <c r="D82" s="41">
        <v>2</v>
      </c>
      <c r="E82" s="41">
        <v>3</v>
      </c>
      <c r="F82" s="41">
        <v>4</v>
      </c>
      <c r="G82" s="41">
        <v>5</v>
      </c>
      <c r="H82" s="42" t="s">
        <v>3</v>
      </c>
      <c r="I82" s="42" t="s">
        <v>4</v>
      </c>
      <c r="J82" s="39"/>
      <c r="K82" s="39"/>
      <c r="L82" s="39"/>
      <c r="M82" s="39"/>
      <c r="N82" s="32"/>
    </row>
    <row r="83" spans="1:14" ht="15" x14ac:dyDescent="0.25">
      <c r="A83" s="26">
        <v>1</v>
      </c>
      <c r="B83" s="27" t="str">
        <f>B78</f>
        <v>JOSÉ MARIANO - NOVA ERA</v>
      </c>
      <c r="C83" s="43"/>
      <c r="D83" s="43"/>
      <c r="E83" s="43"/>
      <c r="F83" s="43"/>
      <c r="G83" s="43"/>
      <c r="H83" s="44"/>
      <c r="I83" s="43"/>
      <c r="J83" s="39"/>
      <c r="K83" s="39"/>
      <c r="L83" s="39"/>
      <c r="M83" s="39"/>
      <c r="N83" s="32"/>
    </row>
    <row r="84" spans="1:14" ht="15" x14ac:dyDescent="0.25">
      <c r="A84" s="26">
        <v>3</v>
      </c>
      <c r="B84" s="27" t="str">
        <f>B80</f>
        <v>ELCIO VIEIRA NETO - AD MATOS SESI</v>
      </c>
      <c r="C84" s="43"/>
      <c r="D84" s="43"/>
      <c r="E84" s="43"/>
      <c r="F84" s="43"/>
      <c r="G84" s="43"/>
      <c r="H84" s="44"/>
      <c r="I84" s="43"/>
      <c r="J84" s="39"/>
      <c r="K84" s="39"/>
      <c r="L84" s="39"/>
      <c r="M84" s="39"/>
      <c r="N84" s="32"/>
    </row>
    <row r="85" spans="1:14" x14ac:dyDescent="0.2">
      <c r="A85" s="58" t="s">
        <v>12</v>
      </c>
      <c r="B85" s="59"/>
      <c r="C85" s="40"/>
      <c r="D85" s="41"/>
      <c r="E85" s="41"/>
      <c r="F85" s="41"/>
      <c r="G85" s="41"/>
      <c r="H85" s="42"/>
      <c r="I85" s="42"/>
      <c r="J85" s="39"/>
      <c r="K85" s="39"/>
      <c r="L85" s="39"/>
      <c r="M85" s="39"/>
      <c r="N85" s="32"/>
    </row>
    <row r="86" spans="1:14" ht="15" x14ac:dyDescent="0.25">
      <c r="A86" s="28">
        <v>2</v>
      </c>
      <c r="B86" s="29" t="str">
        <f>B79</f>
        <v>KAUÊ AUGUSTO DE ARAÚJO - NELSON MACHADO YARA</v>
      </c>
      <c r="C86" s="43"/>
      <c r="D86" s="43"/>
      <c r="E86" s="43"/>
      <c r="F86" s="43"/>
      <c r="G86" s="43"/>
      <c r="H86" s="44"/>
      <c r="I86" s="43"/>
      <c r="J86" s="39"/>
      <c r="K86" s="39"/>
      <c r="L86" s="39"/>
      <c r="M86" s="39"/>
      <c r="N86" s="32"/>
    </row>
    <row r="87" spans="1:14" ht="15" x14ac:dyDescent="0.25">
      <c r="A87" s="28">
        <v>3</v>
      </c>
      <c r="B87" s="29" t="str">
        <f>B80</f>
        <v>ELCIO VIEIRA NETO - AD MATOS SESI</v>
      </c>
      <c r="C87" s="43"/>
      <c r="D87" s="43"/>
      <c r="E87" s="43"/>
      <c r="F87" s="43"/>
      <c r="G87" s="43"/>
      <c r="H87" s="44"/>
      <c r="I87" s="43"/>
      <c r="J87" s="39"/>
      <c r="K87" s="39"/>
      <c r="L87" s="39"/>
      <c r="M87" s="39"/>
      <c r="N87" s="32"/>
    </row>
    <row r="88" spans="1:14" x14ac:dyDescent="0.2">
      <c r="A88" s="58" t="s">
        <v>13</v>
      </c>
      <c r="B88" s="59"/>
      <c r="C88" s="40"/>
      <c r="D88" s="41"/>
      <c r="E88" s="41"/>
      <c r="F88" s="41"/>
      <c r="G88" s="41"/>
      <c r="H88" s="42"/>
      <c r="I88" s="42"/>
      <c r="J88" s="39"/>
      <c r="K88" s="39"/>
      <c r="L88" s="39"/>
      <c r="M88" s="39"/>
      <c r="N88" s="32"/>
    </row>
    <row r="89" spans="1:14" ht="15" x14ac:dyDescent="0.25">
      <c r="A89" s="28">
        <v>1</v>
      </c>
      <c r="B89" s="29" t="str">
        <f>B78</f>
        <v>JOSÉ MARIANO - NOVA ERA</v>
      </c>
      <c r="C89" s="43"/>
      <c r="D89" s="43"/>
      <c r="E89" s="43"/>
      <c r="F89" s="43"/>
      <c r="G89" s="43"/>
      <c r="H89" s="44"/>
      <c r="I89" s="43"/>
      <c r="J89" s="39"/>
      <c r="K89" s="39"/>
      <c r="L89" s="39"/>
      <c r="M89" s="39"/>
      <c r="N89" s="32"/>
    </row>
    <row r="90" spans="1:14" ht="15" x14ac:dyDescent="0.25">
      <c r="A90" s="28">
        <v>2</v>
      </c>
      <c r="B90" s="29" t="str">
        <f>B79</f>
        <v>KAUÊ AUGUSTO DE ARAÚJO - NELSON MACHADO YARA</v>
      </c>
      <c r="C90" s="43"/>
      <c r="D90" s="43"/>
      <c r="E90" s="43"/>
      <c r="F90" s="43"/>
      <c r="G90" s="43"/>
      <c r="H90" s="44"/>
      <c r="I90" s="43"/>
      <c r="J90" s="39"/>
      <c r="K90" s="39"/>
      <c r="L90" s="39"/>
      <c r="M90" s="39"/>
      <c r="N90" s="32"/>
    </row>
    <row r="91" spans="1:14" x14ac:dyDescent="0.2">
      <c r="A91" s="45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</row>
    <row r="92" spans="1:14" x14ac:dyDescent="0.2">
      <c r="B92" s="52" t="s">
        <v>23</v>
      </c>
      <c r="C92" s="50" t="s">
        <v>5</v>
      </c>
      <c r="D92" s="50" t="s">
        <v>6</v>
      </c>
      <c r="E92" s="50" t="s">
        <v>4</v>
      </c>
      <c r="F92" s="62" t="s">
        <v>2</v>
      </c>
      <c r="G92" s="62"/>
      <c r="H92" s="62"/>
      <c r="I92" s="62"/>
      <c r="J92" s="62"/>
      <c r="K92" s="62"/>
      <c r="L92" s="62"/>
      <c r="M92" s="62"/>
      <c r="N92" s="32"/>
    </row>
    <row r="93" spans="1:14" x14ac:dyDescent="0.2">
      <c r="A93" s="36">
        <v>1</v>
      </c>
      <c r="B93" s="54" t="s">
        <v>33</v>
      </c>
      <c r="C93" s="28">
        <f>I98</f>
        <v>0</v>
      </c>
      <c r="D93" s="28">
        <f>I104</f>
        <v>0</v>
      </c>
      <c r="E93" s="28">
        <f>C93+D93</f>
        <v>0</v>
      </c>
      <c r="F93" s="51" t="s">
        <v>7</v>
      </c>
      <c r="G93" s="63"/>
      <c r="H93" s="63"/>
      <c r="I93" s="63"/>
      <c r="J93" s="63"/>
      <c r="K93" s="63"/>
      <c r="L93" s="63"/>
      <c r="M93" s="63"/>
      <c r="N93" s="32"/>
    </row>
    <row r="94" spans="1:14" x14ac:dyDescent="0.2">
      <c r="A94" s="36">
        <v>2</v>
      </c>
      <c r="B94" s="54" t="s">
        <v>44</v>
      </c>
      <c r="C94" s="28">
        <f>I101</f>
        <v>0</v>
      </c>
      <c r="D94" s="28">
        <f>I105</f>
        <v>0</v>
      </c>
      <c r="E94" s="28">
        <f>C94+D94</f>
        <v>0</v>
      </c>
      <c r="F94" s="51" t="s">
        <v>8</v>
      </c>
      <c r="G94" s="63"/>
      <c r="H94" s="64"/>
      <c r="I94" s="64"/>
      <c r="J94" s="64"/>
      <c r="K94" s="64"/>
      <c r="L94" s="64"/>
      <c r="M94" s="64"/>
      <c r="N94" s="32"/>
    </row>
    <row r="95" spans="1:14" x14ac:dyDescent="0.2">
      <c r="A95" s="36">
        <v>3</v>
      </c>
      <c r="B95" s="54" t="s">
        <v>47</v>
      </c>
      <c r="C95" s="28">
        <f>I99</f>
        <v>0</v>
      </c>
      <c r="D95" s="28">
        <f>I102</f>
        <v>0</v>
      </c>
      <c r="E95" s="28">
        <f>C95+D95</f>
        <v>0</v>
      </c>
      <c r="F95" s="51" t="s">
        <v>9</v>
      </c>
      <c r="G95" s="63"/>
      <c r="H95" s="63"/>
      <c r="I95" s="63"/>
      <c r="J95" s="63"/>
      <c r="K95" s="63"/>
      <c r="L95" s="63"/>
      <c r="M95" s="63"/>
      <c r="N95" s="32"/>
    </row>
    <row r="96" spans="1:14" x14ac:dyDescent="0.2">
      <c r="A96" s="28"/>
      <c r="B96" s="37"/>
      <c r="C96" s="38"/>
      <c r="D96" s="38"/>
      <c r="E96" s="38"/>
      <c r="F96" s="38"/>
      <c r="G96" s="38"/>
      <c r="J96" s="39"/>
      <c r="K96" s="39"/>
      <c r="L96" s="39"/>
      <c r="M96" s="39"/>
      <c r="N96" s="32"/>
    </row>
    <row r="97" spans="1:14" x14ac:dyDescent="0.2">
      <c r="A97" s="58" t="s">
        <v>11</v>
      </c>
      <c r="B97" s="59"/>
      <c r="C97" s="40">
        <v>1</v>
      </c>
      <c r="D97" s="41">
        <v>2</v>
      </c>
      <c r="E97" s="41">
        <v>3</v>
      </c>
      <c r="F97" s="41">
        <v>4</v>
      </c>
      <c r="G97" s="41">
        <v>5</v>
      </c>
      <c r="H97" s="42" t="s">
        <v>3</v>
      </c>
      <c r="I97" s="42" t="s">
        <v>4</v>
      </c>
      <c r="J97" s="39"/>
      <c r="K97" s="39"/>
      <c r="L97" s="39"/>
      <c r="M97" s="39"/>
      <c r="N97" s="32"/>
    </row>
    <row r="98" spans="1:14" ht="15" x14ac:dyDescent="0.25">
      <c r="A98" s="26">
        <v>1</v>
      </c>
      <c r="B98" s="27" t="str">
        <f>B93</f>
        <v>LEO LOPES - CLUBE DE CAMPO PIRACICABA</v>
      </c>
      <c r="C98" s="43"/>
      <c r="D98" s="43"/>
      <c r="E98" s="43"/>
      <c r="F98" s="43"/>
      <c r="G98" s="43"/>
      <c r="H98" s="44"/>
      <c r="I98" s="43"/>
      <c r="J98" s="39"/>
      <c r="K98" s="39"/>
      <c r="L98" s="39"/>
      <c r="M98" s="39"/>
      <c r="N98" s="32"/>
    </row>
    <row r="99" spans="1:14" ht="15" x14ac:dyDescent="0.25">
      <c r="A99" s="26">
        <v>3</v>
      </c>
      <c r="B99" s="27" t="str">
        <f>B95</f>
        <v>BRENO GANDOLFO - ADSA SANTO ANDRÉ</v>
      </c>
      <c r="C99" s="43"/>
      <c r="D99" s="43"/>
      <c r="E99" s="43"/>
      <c r="F99" s="43"/>
      <c r="G99" s="43"/>
      <c r="H99" s="44"/>
      <c r="I99" s="43"/>
      <c r="J99" s="39"/>
      <c r="K99" s="39"/>
      <c r="L99" s="39"/>
      <c r="M99" s="39"/>
      <c r="N99" s="32"/>
    </row>
    <row r="100" spans="1:14" x14ac:dyDescent="0.2">
      <c r="A100" s="58" t="s">
        <v>12</v>
      </c>
      <c r="B100" s="59"/>
      <c r="C100" s="40"/>
      <c r="D100" s="41"/>
      <c r="E100" s="41"/>
      <c r="F100" s="41"/>
      <c r="G100" s="41"/>
      <c r="H100" s="42"/>
      <c r="I100" s="42"/>
      <c r="J100" s="39"/>
      <c r="K100" s="39"/>
      <c r="L100" s="39"/>
      <c r="M100" s="39"/>
      <c r="N100" s="32"/>
    </row>
    <row r="101" spans="1:14" ht="15" x14ac:dyDescent="0.25">
      <c r="A101" s="28">
        <v>2</v>
      </c>
      <c r="B101" s="29" t="str">
        <f>B94</f>
        <v>LUCAS FORTES - SALDANHA ADC ESTRELA</v>
      </c>
      <c r="C101" s="43"/>
      <c r="D101" s="43"/>
      <c r="E101" s="43"/>
      <c r="F101" s="43"/>
      <c r="G101" s="43"/>
      <c r="H101" s="44"/>
      <c r="I101" s="43"/>
      <c r="J101" s="39"/>
      <c r="K101" s="39"/>
      <c r="L101" s="39"/>
      <c r="M101" s="39"/>
      <c r="N101" s="32"/>
    </row>
    <row r="102" spans="1:14" ht="15" x14ac:dyDescent="0.25">
      <c r="A102" s="28">
        <v>3</v>
      </c>
      <c r="B102" s="29" t="str">
        <f>B95</f>
        <v>BRENO GANDOLFO - ADSA SANTO ANDRÉ</v>
      </c>
      <c r="C102" s="43"/>
      <c r="D102" s="43"/>
      <c r="E102" s="43"/>
      <c r="F102" s="43"/>
      <c r="G102" s="43"/>
      <c r="H102" s="44"/>
      <c r="I102" s="43"/>
      <c r="J102" s="39"/>
      <c r="K102" s="39"/>
      <c r="L102" s="39"/>
      <c r="M102" s="39"/>
      <c r="N102" s="32"/>
    </row>
    <row r="103" spans="1:14" x14ac:dyDescent="0.2">
      <c r="A103" s="58" t="s">
        <v>13</v>
      </c>
      <c r="B103" s="59"/>
      <c r="C103" s="40"/>
      <c r="D103" s="41"/>
      <c r="E103" s="41"/>
      <c r="F103" s="41"/>
      <c r="G103" s="41"/>
      <c r="H103" s="42"/>
      <c r="I103" s="42"/>
      <c r="J103" s="39"/>
      <c r="K103" s="39"/>
      <c r="L103" s="39"/>
      <c r="M103" s="39"/>
      <c r="N103" s="32"/>
    </row>
    <row r="104" spans="1:14" ht="15" x14ac:dyDescent="0.25">
      <c r="A104" s="28">
        <v>1</v>
      </c>
      <c r="B104" s="29" t="str">
        <f>B93</f>
        <v>LEO LOPES - CLUBE DE CAMPO PIRACICABA</v>
      </c>
      <c r="C104" s="43"/>
      <c r="D104" s="43"/>
      <c r="E104" s="43"/>
      <c r="F104" s="43"/>
      <c r="G104" s="43"/>
      <c r="H104" s="44"/>
      <c r="I104" s="43"/>
      <c r="J104" s="39"/>
      <c r="K104" s="39"/>
      <c r="L104" s="39"/>
      <c r="M104" s="39"/>
      <c r="N104" s="32"/>
    </row>
    <row r="105" spans="1:14" ht="15" x14ac:dyDescent="0.25">
      <c r="A105" s="28">
        <v>2</v>
      </c>
      <c r="B105" s="29" t="str">
        <f>B94</f>
        <v>LUCAS FORTES - SALDANHA ADC ESTRELA</v>
      </c>
      <c r="C105" s="43"/>
      <c r="D105" s="43"/>
      <c r="E105" s="43"/>
      <c r="F105" s="43"/>
      <c r="G105" s="43"/>
      <c r="H105" s="44"/>
      <c r="I105" s="43"/>
      <c r="J105" s="39"/>
      <c r="K105" s="39"/>
      <c r="L105" s="39"/>
      <c r="M105" s="39"/>
      <c r="N105" s="32"/>
    </row>
    <row r="106" spans="1:14" x14ac:dyDescent="0.2">
      <c r="A106" s="58" t="s">
        <v>24</v>
      </c>
      <c r="B106" s="59"/>
      <c r="C106" s="40">
        <v>1</v>
      </c>
      <c r="D106" s="41">
        <v>2</v>
      </c>
      <c r="E106" s="41">
        <v>3</v>
      </c>
      <c r="F106" s="41">
        <v>4</v>
      </c>
      <c r="G106" s="41">
        <v>5</v>
      </c>
      <c r="H106" s="42" t="s">
        <v>3</v>
      </c>
      <c r="I106" s="42" t="s">
        <v>4</v>
      </c>
      <c r="N106" s="32"/>
    </row>
    <row r="107" spans="1:14" x14ac:dyDescent="0.2">
      <c r="A107" s="45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</row>
    <row r="108" spans="1:14" x14ac:dyDescent="0.2">
      <c r="A108" s="60" t="s">
        <v>28</v>
      </c>
      <c r="B108" s="61"/>
      <c r="C108" s="50" t="s">
        <v>5</v>
      </c>
      <c r="D108" s="50" t="s">
        <v>6</v>
      </c>
      <c r="E108" s="50" t="s">
        <v>4</v>
      </c>
      <c r="F108" s="62" t="s">
        <v>2</v>
      </c>
      <c r="G108" s="62"/>
      <c r="H108" s="62"/>
      <c r="I108" s="62"/>
      <c r="J108" s="62"/>
      <c r="K108" s="62"/>
      <c r="L108" s="62"/>
      <c r="M108" s="62"/>
      <c r="N108" s="32"/>
    </row>
    <row r="109" spans="1:14" x14ac:dyDescent="0.2">
      <c r="A109" s="36">
        <v>1</v>
      </c>
      <c r="B109" s="54" t="s">
        <v>43</v>
      </c>
      <c r="C109" s="28" t="str">
        <f>I114</f>
        <v>1</v>
      </c>
      <c r="D109" s="28" t="str">
        <f>I120</f>
        <v>1</v>
      </c>
      <c r="E109" s="28">
        <f>C109+D109</f>
        <v>2</v>
      </c>
      <c r="F109" s="51" t="s">
        <v>7</v>
      </c>
      <c r="G109" s="63"/>
      <c r="H109" s="63"/>
      <c r="I109" s="63"/>
      <c r="J109" s="63"/>
      <c r="K109" s="63"/>
      <c r="L109" s="63"/>
      <c r="M109" s="63"/>
      <c r="N109" s="32"/>
    </row>
    <row r="110" spans="1:14" x14ac:dyDescent="0.2">
      <c r="A110" s="36">
        <v>2</v>
      </c>
      <c r="B110" s="54" t="s">
        <v>45</v>
      </c>
      <c r="C110" s="28" t="str">
        <f>I117</f>
        <v>1</v>
      </c>
      <c r="D110" s="28" t="str">
        <f>I121</f>
        <v>1</v>
      </c>
      <c r="E110" s="28">
        <f>C110+D110</f>
        <v>2</v>
      </c>
      <c r="F110" s="51" t="s">
        <v>8</v>
      </c>
      <c r="G110" s="63"/>
      <c r="H110" s="64"/>
      <c r="I110" s="64"/>
      <c r="J110" s="64"/>
      <c r="K110" s="64"/>
      <c r="L110" s="64"/>
      <c r="M110" s="64"/>
      <c r="N110" s="32"/>
    </row>
    <row r="111" spans="1:14" x14ac:dyDescent="0.2">
      <c r="A111" s="36">
        <v>3</v>
      </c>
      <c r="B111" s="54" t="s">
        <v>48</v>
      </c>
      <c r="C111" s="28" t="str">
        <f>I115</f>
        <v>1</v>
      </c>
      <c r="D111" s="28" t="str">
        <f>I118</f>
        <v>1</v>
      </c>
      <c r="E111" s="28">
        <f>C111+D111</f>
        <v>2</v>
      </c>
      <c r="F111" s="51" t="s">
        <v>9</v>
      </c>
      <c r="G111" s="63"/>
      <c r="H111" s="63"/>
      <c r="I111" s="63"/>
      <c r="J111" s="63"/>
      <c r="K111" s="63"/>
      <c r="L111" s="63"/>
      <c r="M111" s="63"/>
      <c r="N111" s="32"/>
    </row>
    <row r="112" spans="1:14" x14ac:dyDescent="0.2">
      <c r="A112" s="28"/>
      <c r="B112" s="37"/>
      <c r="C112" s="38"/>
      <c r="D112" s="38"/>
      <c r="E112" s="38"/>
      <c r="F112" s="38"/>
      <c r="G112" s="38"/>
      <c r="J112" s="39"/>
      <c r="K112" s="39"/>
      <c r="L112" s="39"/>
      <c r="M112" s="39"/>
      <c r="N112" s="32"/>
    </row>
    <row r="113" spans="1:14" x14ac:dyDescent="0.2">
      <c r="A113" s="58" t="s">
        <v>11</v>
      </c>
      <c r="B113" s="59"/>
      <c r="C113" s="40">
        <v>1</v>
      </c>
      <c r="D113" s="41">
        <v>2</v>
      </c>
      <c r="E113" s="41">
        <v>3</v>
      </c>
      <c r="F113" s="41">
        <v>4</v>
      </c>
      <c r="G113" s="41">
        <v>5</v>
      </c>
      <c r="H113" s="42" t="s">
        <v>3</v>
      </c>
      <c r="I113" s="42" t="s">
        <v>4</v>
      </c>
      <c r="J113" s="39"/>
      <c r="K113" s="39"/>
      <c r="L113" s="39"/>
      <c r="M113" s="39"/>
      <c r="N113" s="32"/>
    </row>
    <row r="114" spans="1:14" ht="15" x14ac:dyDescent="0.25">
      <c r="A114" s="26">
        <v>1</v>
      </c>
      <c r="B114" s="27" t="str">
        <f>B109</f>
        <v>GUSTAVO YAZAWA - KOSMOS CLUBE</v>
      </c>
      <c r="C114" s="43"/>
      <c r="D114" s="43"/>
      <c r="E114" s="43"/>
      <c r="F114" s="43"/>
      <c r="G114" s="43"/>
      <c r="H114" s="44"/>
      <c r="I114" s="43" t="str">
        <f>IF(H114=2,"2","1")</f>
        <v>1</v>
      </c>
      <c r="J114" s="39"/>
      <c r="K114" s="39"/>
      <c r="L114" s="39"/>
      <c r="M114" s="39"/>
      <c r="N114" s="32"/>
    </row>
    <row r="115" spans="1:14" ht="15" x14ac:dyDescent="0.25">
      <c r="A115" s="26">
        <v>3</v>
      </c>
      <c r="B115" s="27" t="str">
        <f>B111</f>
        <v>FELIPE AUGUSTO MATOS - AD MATOS SESI</v>
      </c>
      <c r="C115" s="43"/>
      <c r="D115" s="43"/>
      <c r="E115" s="43"/>
      <c r="F115" s="43"/>
      <c r="G115" s="43"/>
      <c r="H115" s="44"/>
      <c r="I115" s="43" t="str">
        <f>IF(H115=2,"2","1")</f>
        <v>1</v>
      </c>
      <c r="J115" s="39"/>
      <c r="K115" s="39"/>
      <c r="L115" s="39"/>
      <c r="M115" s="39"/>
      <c r="N115" s="32"/>
    </row>
    <row r="116" spans="1:14" x14ac:dyDescent="0.2">
      <c r="A116" s="58" t="s">
        <v>12</v>
      </c>
      <c r="B116" s="59"/>
      <c r="C116" s="40"/>
      <c r="D116" s="41"/>
      <c r="E116" s="41"/>
      <c r="F116" s="41"/>
      <c r="G116" s="41"/>
      <c r="H116" s="42"/>
      <c r="I116" s="42" t="s">
        <v>4</v>
      </c>
      <c r="J116" s="39"/>
      <c r="K116" s="39"/>
      <c r="L116" s="39"/>
      <c r="M116" s="39"/>
      <c r="N116" s="32"/>
    </row>
    <row r="117" spans="1:14" ht="15" x14ac:dyDescent="0.25">
      <c r="A117" s="28">
        <v>2</v>
      </c>
      <c r="B117" s="29" t="str">
        <f>B110</f>
        <v>BRENO SOUZA - NOVA ERA</v>
      </c>
      <c r="C117" s="43"/>
      <c r="D117" s="43"/>
      <c r="E117" s="43"/>
      <c r="F117" s="43"/>
      <c r="G117" s="43"/>
      <c r="H117" s="44"/>
      <c r="I117" s="43" t="str">
        <f>IF(H117=2,"2","1")</f>
        <v>1</v>
      </c>
      <c r="J117" s="39"/>
      <c r="K117" s="39"/>
      <c r="L117" s="39"/>
      <c r="M117" s="39"/>
      <c r="N117" s="32"/>
    </row>
    <row r="118" spans="1:14" ht="15" x14ac:dyDescent="0.25">
      <c r="A118" s="28">
        <v>3</v>
      </c>
      <c r="B118" s="29" t="str">
        <f>B111</f>
        <v>FELIPE AUGUSTO MATOS - AD MATOS SESI</v>
      </c>
      <c r="C118" s="43"/>
      <c r="D118" s="43"/>
      <c r="E118" s="43"/>
      <c r="F118" s="43"/>
      <c r="G118" s="43"/>
      <c r="H118" s="44"/>
      <c r="I118" s="43" t="str">
        <f>IF(H118=2,"2","1")</f>
        <v>1</v>
      </c>
      <c r="J118" s="39"/>
      <c r="K118" s="39"/>
      <c r="L118" s="39"/>
      <c r="M118" s="39"/>
      <c r="N118" s="32"/>
    </row>
    <row r="119" spans="1:14" x14ac:dyDescent="0.2">
      <c r="A119" s="58" t="s">
        <v>13</v>
      </c>
      <c r="B119" s="59"/>
      <c r="C119" s="40"/>
      <c r="D119" s="41"/>
      <c r="E119" s="41"/>
      <c r="F119" s="41"/>
      <c r="G119" s="41"/>
      <c r="H119" s="42"/>
      <c r="I119" s="42" t="s">
        <v>4</v>
      </c>
      <c r="J119" s="39"/>
      <c r="K119" s="39"/>
      <c r="L119" s="39"/>
      <c r="M119" s="39"/>
      <c r="N119" s="32"/>
    </row>
    <row r="120" spans="1:14" ht="15" x14ac:dyDescent="0.25">
      <c r="A120" s="28">
        <v>1</v>
      </c>
      <c r="B120" s="29" t="str">
        <f>B109</f>
        <v>GUSTAVO YAZAWA - KOSMOS CLUBE</v>
      </c>
      <c r="C120" s="43"/>
      <c r="D120" s="43"/>
      <c r="E120" s="43"/>
      <c r="F120" s="43"/>
      <c r="G120" s="43"/>
      <c r="H120" s="44"/>
      <c r="I120" s="43" t="str">
        <f>IF(H120=2,"2","1")</f>
        <v>1</v>
      </c>
      <c r="J120" s="39"/>
      <c r="K120" s="39"/>
      <c r="L120" s="39"/>
      <c r="M120" s="39"/>
      <c r="N120" s="32"/>
    </row>
    <row r="121" spans="1:14" ht="15" x14ac:dyDescent="0.25">
      <c r="A121" s="28">
        <v>2</v>
      </c>
      <c r="B121" s="29" t="str">
        <f>B110</f>
        <v>BRENO SOUZA - NOVA ERA</v>
      </c>
      <c r="C121" s="43"/>
      <c r="D121" s="43"/>
      <c r="E121" s="43"/>
      <c r="F121" s="43"/>
      <c r="G121" s="43"/>
      <c r="H121" s="44"/>
      <c r="I121" s="43" t="str">
        <f>IF(H121=2,"2","1")</f>
        <v>1</v>
      </c>
      <c r="J121" s="39"/>
      <c r="K121" s="39"/>
      <c r="L121" s="39"/>
      <c r="M121" s="39"/>
      <c r="N121" s="32"/>
    </row>
    <row r="122" spans="1:14" x14ac:dyDescent="0.2">
      <c r="A122" s="45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</row>
    <row r="123" spans="1:14" x14ac:dyDescent="0.2">
      <c r="A123" s="60" t="s">
        <v>29</v>
      </c>
      <c r="B123" s="61"/>
      <c r="C123" s="50" t="s">
        <v>5</v>
      </c>
      <c r="D123" s="50" t="s">
        <v>6</v>
      </c>
      <c r="E123" s="50" t="s">
        <v>4</v>
      </c>
      <c r="F123" s="62" t="s">
        <v>2</v>
      </c>
      <c r="G123" s="62"/>
      <c r="H123" s="62"/>
      <c r="I123" s="62"/>
      <c r="J123" s="62"/>
      <c r="K123" s="62"/>
      <c r="L123" s="62"/>
      <c r="M123" s="62"/>
      <c r="N123" s="32"/>
    </row>
    <row r="124" spans="1:14" x14ac:dyDescent="0.2">
      <c r="A124" s="36">
        <v>1</v>
      </c>
      <c r="B124" s="54"/>
      <c r="C124" s="28" t="str">
        <f>I129</f>
        <v>1</v>
      </c>
      <c r="D124" s="28" t="str">
        <f>I135</f>
        <v>1</v>
      </c>
      <c r="E124" s="28">
        <f>C124+D124</f>
        <v>2</v>
      </c>
      <c r="F124" s="51" t="s">
        <v>7</v>
      </c>
      <c r="G124" s="63" t="b">
        <f>IF(E124=4,B124,IF(E125=4,B125,IF(E126=4,B126)))</f>
        <v>0</v>
      </c>
      <c r="H124" s="63"/>
      <c r="I124" s="63"/>
      <c r="J124" s="63"/>
      <c r="K124" s="63"/>
      <c r="L124" s="63"/>
      <c r="M124" s="63"/>
      <c r="N124" s="32"/>
    </row>
    <row r="125" spans="1:14" x14ac:dyDescent="0.2">
      <c r="A125" s="36">
        <v>2</v>
      </c>
      <c r="B125" s="54"/>
      <c r="C125" s="28" t="str">
        <f>I132</f>
        <v>1</v>
      </c>
      <c r="D125" s="28" t="str">
        <f>I136</f>
        <v>1</v>
      </c>
      <c r="E125" s="28">
        <f>C125+D125</f>
        <v>2</v>
      </c>
      <c r="F125" s="51" t="s">
        <v>8</v>
      </c>
      <c r="G125" s="64" t="b">
        <f>IF(E124=3,B124,IF(E125=3,B125,IF(E126=3,B126)))</f>
        <v>0</v>
      </c>
      <c r="H125" s="64"/>
      <c r="I125" s="64"/>
      <c r="J125" s="64"/>
      <c r="K125" s="64"/>
      <c r="L125" s="64"/>
      <c r="M125" s="64"/>
      <c r="N125" s="32"/>
    </row>
    <row r="126" spans="1:14" x14ac:dyDescent="0.2">
      <c r="A126" s="36">
        <v>3</v>
      </c>
      <c r="B126" s="54"/>
      <c r="C126" s="28" t="str">
        <f>I130</f>
        <v>1</v>
      </c>
      <c r="D126" s="28" t="str">
        <f>I133</f>
        <v>1</v>
      </c>
      <c r="E126" s="28">
        <f>C126+D126</f>
        <v>2</v>
      </c>
      <c r="F126" s="51" t="s">
        <v>9</v>
      </c>
      <c r="G126" s="63"/>
      <c r="H126" s="63"/>
      <c r="I126" s="63"/>
      <c r="J126" s="63"/>
      <c r="K126" s="63"/>
      <c r="L126" s="63"/>
      <c r="M126" s="63"/>
      <c r="N126" s="32"/>
    </row>
    <row r="127" spans="1:14" x14ac:dyDescent="0.2">
      <c r="A127" s="28"/>
      <c r="B127" s="37"/>
      <c r="C127" s="38"/>
      <c r="D127" s="38"/>
      <c r="E127" s="38"/>
      <c r="F127" s="38"/>
      <c r="G127" s="38"/>
      <c r="J127" s="39"/>
      <c r="K127" s="39"/>
      <c r="L127" s="39"/>
      <c r="M127" s="39"/>
      <c r="N127" s="32"/>
    </row>
    <row r="128" spans="1:14" x14ac:dyDescent="0.2">
      <c r="A128" s="58" t="s">
        <v>11</v>
      </c>
      <c r="B128" s="59"/>
      <c r="C128" s="40">
        <v>1</v>
      </c>
      <c r="D128" s="41">
        <v>2</v>
      </c>
      <c r="E128" s="41">
        <v>3</v>
      </c>
      <c r="F128" s="41">
        <v>4</v>
      </c>
      <c r="G128" s="41">
        <v>5</v>
      </c>
      <c r="H128" s="42" t="s">
        <v>3</v>
      </c>
      <c r="I128" s="42" t="s">
        <v>4</v>
      </c>
      <c r="J128" s="39"/>
      <c r="K128" s="39"/>
      <c r="L128" s="39"/>
      <c r="M128" s="39"/>
      <c r="N128" s="32"/>
    </row>
    <row r="129" spans="1:14" ht="15" x14ac:dyDescent="0.25">
      <c r="A129" s="26">
        <v>1</v>
      </c>
      <c r="B129" s="27">
        <f>B124</f>
        <v>0</v>
      </c>
      <c r="C129" s="43"/>
      <c r="D129" s="43"/>
      <c r="E129" s="43"/>
      <c r="F129" s="43"/>
      <c r="G129" s="43"/>
      <c r="H129" s="44"/>
      <c r="I129" s="43" t="str">
        <f>IF(H129=2,"2","1")</f>
        <v>1</v>
      </c>
      <c r="J129" s="39"/>
      <c r="K129" s="39"/>
      <c r="L129" s="39"/>
      <c r="M129" s="39"/>
      <c r="N129" s="32"/>
    </row>
    <row r="130" spans="1:14" ht="15" x14ac:dyDescent="0.25">
      <c r="A130" s="26">
        <v>3</v>
      </c>
      <c r="B130" s="27">
        <f>B126</f>
        <v>0</v>
      </c>
      <c r="C130" s="43"/>
      <c r="D130" s="43"/>
      <c r="E130" s="43"/>
      <c r="F130" s="43"/>
      <c r="G130" s="43"/>
      <c r="H130" s="44"/>
      <c r="I130" s="43" t="str">
        <f>IF(H130=2,"2","1")</f>
        <v>1</v>
      </c>
      <c r="J130" s="39"/>
      <c r="K130" s="39"/>
      <c r="L130" s="39"/>
      <c r="M130" s="39"/>
      <c r="N130" s="32"/>
    </row>
    <row r="131" spans="1:14" x14ac:dyDescent="0.2">
      <c r="A131" s="58" t="s">
        <v>12</v>
      </c>
      <c r="B131" s="59"/>
      <c r="C131" s="40"/>
      <c r="D131" s="41"/>
      <c r="E131" s="41"/>
      <c r="F131" s="41"/>
      <c r="G131" s="41"/>
      <c r="H131" s="42"/>
      <c r="I131" s="42" t="s">
        <v>4</v>
      </c>
      <c r="J131" s="39"/>
      <c r="K131" s="39"/>
      <c r="L131" s="39"/>
      <c r="M131" s="39"/>
      <c r="N131" s="32"/>
    </row>
    <row r="132" spans="1:14" ht="15" x14ac:dyDescent="0.25">
      <c r="A132" s="28">
        <v>2</v>
      </c>
      <c r="B132" s="29">
        <f>B125</f>
        <v>0</v>
      </c>
      <c r="C132" s="43"/>
      <c r="D132" s="43"/>
      <c r="E132" s="43"/>
      <c r="F132" s="43"/>
      <c r="G132" s="43"/>
      <c r="H132" s="44"/>
      <c r="I132" s="43" t="str">
        <f>IF(H132=2,"2","1")</f>
        <v>1</v>
      </c>
      <c r="J132" s="39"/>
      <c r="K132" s="39"/>
      <c r="L132" s="39"/>
      <c r="M132" s="39"/>
      <c r="N132" s="32"/>
    </row>
    <row r="133" spans="1:14" ht="15" x14ac:dyDescent="0.25">
      <c r="A133" s="28">
        <v>3</v>
      </c>
      <c r="B133" s="29">
        <f>B126</f>
        <v>0</v>
      </c>
      <c r="C133" s="43"/>
      <c r="D133" s="43"/>
      <c r="E133" s="43"/>
      <c r="F133" s="43"/>
      <c r="G133" s="43"/>
      <c r="H133" s="44"/>
      <c r="I133" s="43" t="str">
        <f>IF(H133=2,"2","1")</f>
        <v>1</v>
      </c>
      <c r="J133" s="39"/>
      <c r="K133" s="39"/>
      <c r="L133" s="39"/>
      <c r="M133" s="39"/>
      <c r="N133" s="32"/>
    </row>
    <row r="134" spans="1:14" x14ac:dyDescent="0.2">
      <c r="A134" s="58" t="s">
        <v>13</v>
      </c>
      <c r="B134" s="59"/>
      <c r="C134" s="40"/>
      <c r="D134" s="41"/>
      <c r="E134" s="41"/>
      <c r="F134" s="41"/>
      <c r="G134" s="41"/>
      <c r="H134" s="42"/>
      <c r="I134" s="42" t="s">
        <v>4</v>
      </c>
      <c r="J134" s="39"/>
      <c r="K134" s="39"/>
      <c r="L134" s="39"/>
      <c r="M134" s="39"/>
      <c r="N134" s="32"/>
    </row>
    <row r="135" spans="1:14" ht="15" x14ac:dyDescent="0.25">
      <c r="A135" s="28">
        <v>1</v>
      </c>
      <c r="B135" s="29">
        <f>B124</f>
        <v>0</v>
      </c>
      <c r="C135" s="43"/>
      <c r="D135" s="43"/>
      <c r="E135" s="43"/>
      <c r="F135" s="43"/>
      <c r="G135" s="43"/>
      <c r="H135" s="44"/>
      <c r="I135" s="43" t="str">
        <f>IF(H135=2,"2","1")</f>
        <v>1</v>
      </c>
      <c r="J135" s="39"/>
      <c r="K135" s="39"/>
      <c r="L135" s="39"/>
      <c r="M135" s="39"/>
      <c r="N135" s="32"/>
    </row>
    <row r="136" spans="1:14" ht="15" x14ac:dyDescent="0.25">
      <c r="A136" s="28">
        <v>2</v>
      </c>
      <c r="B136" s="29">
        <f>B125</f>
        <v>0</v>
      </c>
      <c r="C136" s="43"/>
      <c r="D136" s="43"/>
      <c r="E136" s="43"/>
      <c r="F136" s="43"/>
      <c r="G136" s="43"/>
      <c r="H136" s="44"/>
      <c r="I136" s="43" t="str">
        <f>IF(H136=2,"2","1")</f>
        <v>1</v>
      </c>
      <c r="J136" s="39"/>
      <c r="K136" s="39"/>
      <c r="L136" s="39"/>
      <c r="M136" s="39"/>
      <c r="N136" s="32"/>
    </row>
    <row r="137" spans="1:14" x14ac:dyDescent="0.2">
      <c r="A137" s="45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</row>
  </sheetData>
  <sheetProtection formatCells="0"/>
  <mergeCells count="70">
    <mergeCell ref="A113:B113"/>
    <mergeCell ref="A116:B116"/>
    <mergeCell ref="A119:B119"/>
    <mergeCell ref="A108:B108"/>
    <mergeCell ref="F108:M108"/>
    <mergeCell ref="G109:M109"/>
    <mergeCell ref="G110:M110"/>
    <mergeCell ref="G111:M111"/>
    <mergeCell ref="A100:B100"/>
    <mergeCell ref="A103:B103"/>
    <mergeCell ref="A106:B106"/>
    <mergeCell ref="F92:M92"/>
    <mergeCell ref="G93:M93"/>
    <mergeCell ref="G94:M94"/>
    <mergeCell ref="G95:M95"/>
    <mergeCell ref="A97:B97"/>
    <mergeCell ref="G19:M19"/>
    <mergeCell ref="A2:B2"/>
    <mergeCell ref="F2:M2"/>
    <mergeCell ref="G3:M3"/>
    <mergeCell ref="G4:M4"/>
    <mergeCell ref="G5:M5"/>
    <mergeCell ref="A7:B7"/>
    <mergeCell ref="A10:B10"/>
    <mergeCell ref="A13:B13"/>
    <mergeCell ref="A17:B17"/>
    <mergeCell ref="F17:M17"/>
    <mergeCell ref="G18:M18"/>
    <mergeCell ref="A43:B43"/>
    <mergeCell ref="G20:M20"/>
    <mergeCell ref="A22:B22"/>
    <mergeCell ref="A25:B25"/>
    <mergeCell ref="A28:B28"/>
    <mergeCell ref="A32:B32"/>
    <mergeCell ref="F32:M32"/>
    <mergeCell ref="G33:M33"/>
    <mergeCell ref="G34:M34"/>
    <mergeCell ref="G35:M35"/>
    <mergeCell ref="A37:B37"/>
    <mergeCell ref="A40:B40"/>
    <mergeCell ref="G65:M65"/>
    <mergeCell ref="A47:B47"/>
    <mergeCell ref="F47:M47"/>
    <mergeCell ref="G48:M48"/>
    <mergeCell ref="G49:M49"/>
    <mergeCell ref="G50:M50"/>
    <mergeCell ref="A52:B52"/>
    <mergeCell ref="A55:B55"/>
    <mergeCell ref="A58:B58"/>
    <mergeCell ref="F62:M62"/>
    <mergeCell ref="G63:M63"/>
    <mergeCell ref="G64:M64"/>
    <mergeCell ref="G80:M80"/>
    <mergeCell ref="A82:B82"/>
    <mergeCell ref="A85:B85"/>
    <mergeCell ref="A88:B88"/>
    <mergeCell ref="A67:B67"/>
    <mergeCell ref="A70:B70"/>
    <mergeCell ref="A73:B73"/>
    <mergeCell ref="F77:M77"/>
    <mergeCell ref="G78:M78"/>
    <mergeCell ref="G79:M79"/>
    <mergeCell ref="A128:B128"/>
    <mergeCell ref="A131:B131"/>
    <mergeCell ref="A134:B134"/>
    <mergeCell ref="A123:B123"/>
    <mergeCell ref="F123:M123"/>
    <mergeCell ref="G124:M124"/>
    <mergeCell ref="G125:M125"/>
    <mergeCell ref="G126:M126"/>
  </mergeCells>
  <printOptions horizontalCentered="1"/>
  <pageMargins left="0.19685039370078741" right="0.19685039370078741" top="0.39370078740157483" bottom="0.39370078740157483" header="0.51181102362204722" footer="0.51181102362204722"/>
  <pageSetup paperSize="9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9"/>
  <sheetViews>
    <sheetView topLeftCell="A52" workbookViewId="0">
      <selection activeCell="A67" sqref="A67:XFD67"/>
    </sheetView>
  </sheetViews>
  <sheetFormatPr defaultRowHeight="12.75" x14ac:dyDescent="0.2"/>
  <cols>
    <col min="1" max="1" width="2.7109375" style="10" customWidth="1"/>
    <col min="2" max="2" width="53.28515625" bestFit="1" customWidth="1"/>
    <col min="3" max="8" width="7.28515625" customWidth="1"/>
    <col min="9" max="9" width="27.42578125" style="3" customWidth="1"/>
    <col min="10" max="11" width="9.140625" style="3"/>
  </cols>
  <sheetData>
    <row r="2" spans="1:9" s="3" customFormat="1" x14ac:dyDescent="0.2">
      <c r="A2" s="10"/>
      <c r="B2" s="65" t="s">
        <v>22</v>
      </c>
      <c r="C2" s="65"/>
      <c r="D2" s="65"/>
      <c r="E2" s="65"/>
      <c r="F2" s="65"/>
      <c r="G2" s="65"/>
      <c r="H2" s="65"/>
    </row>
    <row r="3" spans="1:9" s="3" customFormat="1" x14ac:dyDescent="0.2">
      <c r="A3" s="10"/>
      <c r="B3" s="7" t="s">
        <v>10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 t="s">
        <v>3</v>
      </c>
      <c r="I3" s="9" t="s">
        <v>30</v>
      </c>
    </row>
    <row r="4" spans="1:9" s="3" customFormat="1" ht="15" x14ac:dyDescent="0.25">
      <c r="A4" s="10"/>
      <c r="B4" s="2" t="str">
        <f>'GRUPOS MIRIM MASC'!B8</f>
        <v>AUGUSTO ANDRADE - ITUANO F.C.</v>
      </c>
      <c r="C4" s="5"/>
      <c r="D4" s="5"/>
      <c r="E4" s="5"/>
      <c r="F4" s="5"/>
      <c r="G4" s="5"/>
      <c r="H4" s="6"/>
      <c r="I4" s="6"/>
    </row>
    <row r="5" spans="1:9" s="3" customFormat="1" ht="15" x14ac:dyDescent="0.25">
      <c r="A5" s="10"/>
      <c r="B5" s="2">
        <f>'GRUPOS MIRIM MASC'!B9</f>
        <v>0</v>
      </c>
      <c r="C5" s="5"/>
      <c r="D5" s="5"/>
      <c r="E5" s="5"/>
      <c r="F5" s="5"/>
      <c r="G5" s="5"/>
      <c r="H5" s="6"/>
      <c r="I5" s="6"/>
    </row>
    <row r="6" spans="1:9" s="3" customFormat="1" x14ac:dyDescent="0.2">
      <c r="A6" s="10"/>
      <c r="B6" s="65" t="s">
        <v>22</v>
      </c>
      <c r="C6" s="65"/>
      <c r="D6" s="65"/>
      <c r="E6" s="65"/>
      <c r="F6" s="65"/>
      <c r="G6" s="65"/>
      <c r="H6" s="65"/>
    </row>
    <row r="7" spans="1:9" s="3" customFormat="1" x14ac:dyDescent="0.2">
      <c r="A7" s="10"/>
      <c r="B7" s="7" t="s">
        <v>10</v>
      </c>
      <c r="C7" s="8">
        <v>1</v>
      </c>
      <c r="D7" s="9">
        <v>2</v>
      </c>
      <c r="E7" s="9">
        <v>3</v>
      </c>
      <c r="F7" s="9">
        <v>4</v>
      </c>
      <c r="G7" s="9">
        <v>5</v>
      </c>
      <c r="H7" s="9" t="s">
        <v>3</v>
      </c>
      <c r="I7" s="9" t="s">
        <v>30</v>
      </c>
    </row>
    <row r="8" spans="1:9" s="3" customFormat="1" ht="15" x14ac:dyDescent="0.25">
      <c r="A8" s="10"/>
      <c r="B8" s="2" t="str">
        <f>'GRUPOS MIRIM MASC'!B11</f>
        <v>KIM IWASAKI - ADR ITAIM KEIKO</v>
      </c>
      <c r="C8" s="5"/>
      <c r="D8" s="5"/>
      <c r="E8" s="5"/>
      <c r="F8" s="5"/>
      <c r="G8" s="5"/>
      <c r="H8" s="6"/>
      <c r="I8" s="6"/>
    </row>
    <row r="9" spans="1:9" s="3" customFormat="1" ht="15" x14ac:dyDescent="0.25">
      <c r="A9" s="10"/>
      <c r="B9" s="2">
        <f>'GRUPOS MIRIM MASC'!B12</f>
        <v>0</v>
      </c>
      <c r="C9" s="5"/>
      <c r="D9" s="5"/>
      <c r="E9" s="5"/>
      <c r="F9" s="5"/>
      <c r="G9" s="5"/>
      <c r="H9" s="6"/>
      <c r="I9" s="6"/>
    </row>
    <row r="10" spans="1:9" s="3" customFormat="1" x14ac:dyDescent="0.2">
      <c r="A10" s="10"/>
      <c r="B10" s="65" t="s">
        <v>22</v>
      </c>
      <c r="C10" s="65"/>
      <c r="D10" s="65"/>
      <c r="E10" s="65"/>
      <c r="F10" s="65"/>
      <c r="G10" s="65"/>
      <c r="H10" s="65"/>
    </row>
    <row r="11" spans="1:9" s="3" customFormat="1" x14ac:dyDescent="0.2">
      <c r="A11" s="10"/>
      <c r="B11" s="7" t="s">
        <v>10</v>
      </c>
      <c r="C11" s="8">
        <v>1</v>
      </c>
      <c r="D11" s="9">
        <v>2</v>
      </c>
      <c r="E11" s="9">
        <v>3</v>
      </c>
      <c r="F11" s="9">
        <v>4</v>
      </c>
      <c r="G11" s="9">
        <v>5</v>
      </c>
      <c r="H11" s="9" t="s">
        <v>3</v>
      </c>
      <c r="I11" s="9" t="s">
        <v>30</v>
      </c>
    </row>
    <row r="12" spans="1:9" s="3" customFormat="1" ht="15" x14ac:dyDescent="0.25">
      <c r="A12" s="10"/>
      <c r="B12" s="2" t="str">
        <f>'GRUPOS MIRIM MASC'!B14</f>
        <v>AUGUSTO ANDRADE - ITUANO F.C.</v>
      </c>
      <c r="C12" s="5"/>
      <c r="D12" s="5"/>
      <c r="E12" s="5"/>
      <c r="F12" s="5"/>
      <c r="G12" s="5"/>
      <c r="H12" s="6"/>
      <c r="I12" s="6"/>
    </row>
    <row r="13" spans="1:9" s="3" customFormat="1" ht="15" x14ac:dyDescent="0.25">
      <c r="A13" s="10"/>
      <c r="B13" s="2" t="str">
        <f>'GRUPOS MIRIM MASC'!B15</f>
        <v>KIM IWASAKI - ADR ITAIM KEIKO</v>
      </c>
      <c r="C13" s="5"/>
      <c r="D13" s="5"/>
      <c r="E13" s="5"/>
      <c r="F13" s="5"/>
      <c r="G13" s="5"/>
      <c r="H13" s="6"/>
      <c r="I13" s="6"/>
    </row>
    <row r="15" spans="1:9" s="3" customFormat="1" x14ac:dyDescent="0.2">
      <c r="A15" s="10"/>
      <c r="B15" s="65" t="s">
        <v>21</v>
      </c>
      <c r="C15" s="65"/>
      <c r="D15" s="65"/>
      <c r="E15" s="65"/>
      <c r="F15" s="65"/>
      <c r="G15" s="65"/>
      <c r="H15" s="65"/>
    </row>
    <row r="16" spans="1:9" s="3" customFormat="1" x14ac:dyDescent="0.2">
      <c r="A16" s="10"/>
      <c r="B16" s="7" t="s">
        <v>10</v>
      </c>
      <c r="C16" s="8">
        <v>1</v>
      </c>
      <c r="D16" s="9">
        <v>2</v>
      </c>
      <c r="E16" s="9">
        <v>3</v>
      </c>
      <c r="F16" s="9">
        <v>4</v>
      </c>
      <c r="G16" s="9">
        <v>5</v>
      </c>
      <c r="H16" s="9" t="s">
        <v>3</v>
      </c>
      <c r="I16" s="9" t="s">
        <v>30</v>
      </c>
    </row>
    <row r="17" spans="1:9" s="3" customFormat="1" ht="15" x14ac:dyDescent="0.25">
      <c r="A17" s="10"/>
      <c r="B17" s="2" t="str">
        <f>'GRUPOS MIRIM MASC'!B23</f>
        <v>FELIPE HIDEKI ARADO - SCS ATEME</v>
      </c>
      <c r="C17" s="5"/>
      <c r="D17" s="5"/>
      <c r="E17" s="5"/>
      <c r="F17" s="5"/>
      <c r="G17" s="5"/>
      <c r="H17" s="6"/>
      <c r="I17" s="6"/>
    </row>
    <row r="18" spans="1:9" s="3" customFormat="1" ht="15" x14ac:dyDescent="0.25">
      <c r="A18" s="10"/>
      <c r="B18" s="2">
        <f>'GRUPOS MIRIM MASC'!B24</f>
        <v>0</v>
      </c>
      <c r="C18" s="5"/>
      <c r="D18" s="5"/>
      <c r="E18" s="5"/>
      <c r="F18" s="5"/>
      <c r="G18" s="5"/>
      <c r="H18" s="6"/>
      <c r="I18" s="6"/>
    </row>
    <row r="19" spans="1:9" s="3" customFormat="1" x14ac:dyDescent="0.2">
      <c r="A19" s="10"/>
      <c r="B19" s="65" t="s">
        <v>21</v>
      </c>
      <c r="C19" s="65"/>
      <c r="D19" s="65"/>
      <c r="E19" s="65"/>
      <c r="F19" s="65"/>
      <c r="G19" s="65"/>
      <c r="H19" s="65"/>
    </row>
    <row r="20" spans="1:9" s="3" customFormat="1" x14ac:dyDescent="0.2">
      <c r="A20" s="10"/>
      <c r="B20" s="7" t="s">
        <v>10</v>
      </c>
      <c r="C20" s="8">
        <v>1</v>
      </c>
      <c r="D20" s="9">
        <v>2</v>
      </c>
      <c r="E20" s="9">
        <v>3</v>
      </c>
      <c r="F20" s="9">
        <v>4</v>
      </c>
      <c r="G20" s="9">
        <v>5</v>
      </c>
      <c r="H20" s="9" t="s">
        <v>3</v>
      </c>
      <c r="I20" s="9" t="s">
        <v>30</v>
      </c>
    </row>
    <row r="21" spans="1:9" s="3" customFormat="1" ht="15" x14ac:dyDescent="0.25">
      <c r="A21" s="10"/>
      <c r="B21" s="2" t="str">
        <f>'GRUPOS MIRIM MASC'!B26</f>
        <v>CAIO LOPES - ADSA SANTO ANDRÉ</v>
      </c>
      <c r="C21" s="5"/>
      <c r="D21" s="5"/>
      <c r="E21" s="5"/>
      <c r="F21" s="5"/>
      <c r="G21" s="5"/>
      <c r="H21" s="6"/>
      <c r="I21" s="6"/>
    </row>
    <row r="22" spans="1:9" s="3" customFormat="1" ht="15" x14ac:dyDescent="0.25">
      <c r="A22" s="10"/>
      <c r="B22" s="2">
        <f>'GRUPOS MIRIM MASC'!B27</f>
        <v>0</v>
      </c>
      <c r="C22" s="5"/>
      <c r="D22" s="5"/>
      <c r="E22" s="5"/>
      <c r="F22" s="5"/>
      <c r="G22" s="5"/>
      <c r="H22" s="6"/>
      <c r="I22" s="6"/>
    </row>
    <row r="23" spans="1:9" s="3" customFormat="1" x14ac:dyDescent="0.2">
      <c r="A23" s="10"/>
      <c r="B23" s="65" t="s">
        <v>21</v>
      </c>
      <c r="C23" s="65"/>
      <c r="D23" s="65"/>
      <c r="E23" s="65"/>
      <c r="F23" s="65"/>
      <c r="G23" s="65"/>
      <c r="H23" s="65"/>
    </row>
    <row r="24" spans="1:9" s="3" customFormat="1" x14ac:dyDescent="0.2">
      <c r="A24" s="10"/>
      <c r="B24" s="7" t="s">
        <v>10</v>
      </c>
      <c r="C24" s="8">
        <v>1</v>
      </c>
      <c r="D24" s="9">
        <v>2</v>
      </c>
      <c r="E24" s="9">
        <v>3</v>
      </c>
      <c r="F24" s="9">
        <v>4</v>
      </c>
      <c r="G24" s="9">
        <v>5</v>
      </c>
      <c r="H24" s="9" t="s">
        <v>3</v>
      </c>
      <c r="I24" s="9" t="s">
        <v>30</v>
      </c>
    </row>
    <row r="25" spans="1:9" s="3" customFormat="1" ht="15" x14ac:dyDescent="0.25">
      <c r="A25" s="10"/>
      <c r="B25" s="2" t="str">
        <f>'GRUPOS MIRIM MASC'!B29</f>
        <v>FELIPE HIDEKI ARADO - SCS ATEME</v>
      </c>
      <c r="C25" s="5"/>
      <c r="D25" s="5"/>
      <c r="E25" s="5"/>
      <c r="F25" s="5"/>
      <c r="G25" s="5"/>
      <c r="H25" s="6"/>
      <c r="I25" s="6"/>
    </row>
    <row r="26" spans="1:9" s="3" customFormat="1" ht="15" x14ac:dyDescent="0.25">
      <c r="A26" s="10"/>
      <c r="B26" s="2" t="str">
        <f>'GRUPOS MIRIM MASC'!B30</f>
        <v>CAIO LOPES - ADSA SANTO ANDRÉ</v>
      </c>
      <c r="C26" s="5"/>
      <c r="D26" s="5"/>
      <c r="E26" s="5"/>
      <c r="F26" s="5"/>
      <c r="G26" s="5"/>
      <c r="H26" s="6"/>
      <c r="I26" s="6"/>
    </row>
    <row r="28" spans="1:9" s="3" customFormat="1" x14ac:dyDescent="0.2">
      <c r="A28" s="10"/>
      <c r="B28" s="65" t="s">
        <v>20</v>
      </c>
      <c r="C28" s="65"/>
      <c r="D28" s="65"/>
      <c r="E28" s="65"/>
      <c r="F28" s="65"/>
      <c r="G28" s="65"/>
      <c r="H28" s="65"/>
    </row>
    <row r="29" spans="1:9" s="3" customFormat="1" x14ac:dyDescent="0.2">
      <c r="A29" s="10"/>
      <c r="B29" s="7" t="s">
        <v>10</v>
      </c>
      <c r="C29" s="8">
        <v>1</v>
      </c>
      <c r="D29" s="9">
        <v>2</v>
      </c>
      <c r="E29" s="9">
        <v>3</v>
      </c>
      <c r="F29" s="9">
        <v>4</v>
      </c>
      <c r="G29" s="9">
        <v>5</v>
      </c>
      <c r="H29" s="9" t="s">
        <v>3</v>
      </c>
      <c r="I29" s="9" t="s">
        <v>30</v>
      </c>
    </row>
    <row r="30" spans="1:9" s="3" customFormat="1" ht="15" x14ac:dyDescent="0.25">
      <c r="A30" s="10"/>
      <c r="B30" s="2" t="str">
        <f>'GRUPOS MIRIM MASC'!B38</f>
        <v>DAVI DE SOUZA - SALDANHA ADC ESTRELA</v>
      </c>
      <c r="C30" s="5"/>
      <c r="D30" s="5"/>
      <c r="E30" s="5"/>
      <c r="F30" s="5"/>
      <c r="G30" s="5"/>
      <c r="H30" s="6"/>
      <c r="I30" s="6"/>
    </row>
    <row r="31" spans="1:9" s="3" customFormat="1" ht="15" x14ac:dyDescent="0.25">
      <c r="A31" s="10"/>
      <c r="B31" s="2" t="str">
        <f>'GRUPOS MIRIM MASC'!B39</f>
        <v>SÉRGIO DE MOURA FILHO - AD MATOS SESI</v>
      </c>
      <c r="C31" s="5"/>
      <c r="D31" s="5"/>
      <c r="E31" s="5"/>
      <c r="F31" s="5"/>
      <c r="G31" s="5"/>
      <c r="H31" s="6"/>
      <c r="I31" s="6"/>
    </row>
    <row r="32" spans="1:9" s="3" customFormat="1" x14ac:dyDescent="0.2">
      <c r="A32" s="10"/>
      <c r="B32" s="65" t="s">
        <v>20</v>
      </c>
      <c r="C32" s="65"/>
      <c r="D32" s="65"/>
      <c r="E32" s="65"/>
      <c r="F32" s="65"/>
      <c r="G32" s="65"/>
      <c r="H32" s="65"/>
    </row>
    <row r="33" spans="1:9" s="3" customFormat="1" x14ac:dyDescent="0.2">
      <c r="A33" s="10"/>
      <c r="B33" s="7" t="s">
        <v>10</v>
      </c>
      <c r="C33" s="8">
        <v>1</v>
      </c>
      <c r="D33" s="9">
        <v>2</v>
      </c>
      <c r="E33" s="9">
        <v>3</v>
      </c>
      <c r="F33" s="9">
        <v>4</v>
      </c>
      <c r="G33" s="9">
        <v>5</v>
      </c>
      <c r="H33" s="9" t="s">
        <v>3</v>
      </c>
      <c r="I33" s="9" t="s">
        <v>30</v>
      </c>
    </row>
    <row r="34" spans="1:9" s="3" customFormat="1" ht="15" x14ac:dyDescent="0.25">
      <c r="A34" s="10"/>
      <c r="B34" s="2" t="str">
        <f>'GRUPOS MIRIM MASC'!B41</f>
        <v>BRUNO SASAKI - SÃO BERNARDO DO CAMPO</v>
      </c>
      <c r="C34" s="5"/>
      <c r="D34" s="5"/>
      <c r="E34" s="5"/>
      <c r="F34" s="5"/>
      <c r="G34" s="5"/>
      <c r="H34" s="6"/>
      <c r="I34" s="6"/>
    </row>
    <row r="35" spans="1:9" s="3" customFormat="1" ht="15" x14ac:dyDescent="0.25">
      <c r="A35" s="10"/>
      <c r="B35" s="2" t="str">
        <f>'GRUPOS MIRIM MASC'!B42</f>
        <v>SÉRGIO DE MOURA FILHO - AD MATOS SESI</v>
      </c>
      <c r="C35" s="5"/>
      <c r="D35" s="5"/>
      <c r="E35" s="5"/>
      <c r="F35" s="5"/>
      <c r="G35" s="5"/>
      <c r="H35" s="6"/>
      <c r="I35" s="6"/>
    </row>
    <row r="36" spans="1:9" s="3" customFormat="1" x14ac:dyDescent="0.2">
      <c r="A36" s="10"/>
      <c r="B36" s="65" t="s">
        <v>20</v>
      </c>
      <c r="C36" s="65"/>
      <c r="D36" s="65"/>
      <c r="E36" s="65"/>
      <c r="F36" s="65"/>
      <c r="G36" s="65"/>
      <c r="H36" s="65"/>
    </row>
    <row r="37" spans="1:9" s="3" customFormat="1" x14ac:dyDescent="0.2">
      <c r="A37" s="10"/>
      <c r="B37" s="7" t="s">
        <v>10</v>
      </c>
      <c r="C37" s="8">
        <v>1</v>
      </c>
      <c r="D37" s="9">
        <v>2</v>
      </c>
      <c r="E37" s="9">
        <v>3</v>
      </c>
      <c r="F37" s="9">
        <v>4</v>
      </c>
      <c r="G37" s="9">
        <v>5</v>
      </c>
      <c r="H37" s="9" t="s">
        <v>3</v>
      </c>
      <c r="I37" s="9" t="s">
        <v>30</v>
      </c>
    </row>
    <row r="38" spans="1:9" s="3" customFormat="1" ht="15" x14ac:dyDescent="0.25">
      <c r="A38" s="10"/>
      <c r="B38" s="2" t="str">
        <f>'GRUPOS MIRIM MASC'!B44</f>
        <v>DAVI DE SOUZA - SALDANHA ADC ESTRELA</v>
      </c>
      <c r="C38" s="5"/>
      <c r="D38" s="5"/>
      <c r="E38" s="5"/>
      <c r="F38" s="5"/>
      <c r="G38" s="5"/>
      <c r="H38" s="6"/>
      <c r="I38" s="6"/>
    </row>
    <row r="39" spans="1:9" s="3" customFormat="1" ht="15" x14ac:dyDescent="0.25">
      <c r="A39" s="10"/>
      <c r="B39" s="2" t="str">
        <f>'GRUPOS MIRIM MASC'!B45</f>
        <v>BRUNO SASAKI - SÃO BERNARDO DO CAMPO</v>
      </c>
      <c r="C39" s="5"/>
      <c r="D39" s="5"/>
      <c r="E39" s="5"/>
      <c r="F39" s="5"/>
      <c r="G39" s="5"/>
      <c r="H39" s="6"/>
      <c r="I39" s="6"/>
    </row>
    <row r="41" spans="1:9" s="3" customFormat="1" x14ac:dyDescent="0.2">
      <c r="A41" s="10"/>
      <c r="B41" s="65" t="s">
        <v>19</v>
      </c>
      <c r="C41" s="65"/>
      <c r="D41" s="65"/>
      <c r="E41" s="65"/>
      <c r="F41" s="65"/>
      <c r="G41" s="65"/>
      <c r="H41" s="65"/>
    </row>
    <row r="42" spans="1:9" s="3" customFormat="1" x14ac:dyDescent="0.2">
      <c r="A42" s="10"/>
      <c r="B42" s="7" t="s">
        <v>10</v>
      </c>
      <c r="C42" s="8">
        <v>1</v>
      </c>
      <c r="D42" s="9">
        <v>2</v>
      </c>
      <c r="E42" s="9">
        <v>3</v>
      </c>
      <c r="F42" s="9">
        <v>4</v>
      </c>
      <c r="G42" s="9">
        <v>5</v>
      </c>
      <c r="H42" s="9" t="s">
        <v>3</v>
      </c>
      <c r="I42" s="9" t="s">
        <v>30</v>
      </c>
    </row>
    <row r="43" spans="1:9" s="3" customFormat="1" ht="15" x14ac:dyDescent="0.25">
      <c r="A43" s="10"/>
      <c r="B43" s="2" t="str">
        <f>'GRUPOS MIRIM MASC'!B53</f>
        <v>VITOR PINHATAR - NOVA ERA</v>
      </c>
      <c r="C43" s="5"/>
      <c r="D43" s="5"/>
      <c r="E43" s="5"/>
      <c r="F43" s="5"/>
      <c r="G43" s="5"/>
      <c r="H43" s="6"/>
      <c r="I43" s="6"/>
    </row>
    <row r="44" spans="1:9" s="3" customFormat="1" ht="15" x14ac:dyDescent="0.25">
      <c r="A44" s="10"/>
      <c r="B44" s="2" t="str">
        <f>'GRUPOS MIRIM MASC'!B54</f>
        <v>VINÍCIUS OLIVEIRA - JUNDIAÍ CLUBE</v>
      </c>
      <c r="C44" s="5"/>
      <c r="D44" s="5"/>
      <c r="E44" s="5"/>
      <c r="F44" s="5"/>
      <c r="G44" s="5"/>
      <c r="H44" s="6"/>
      <c r="I44" s="6"/>
    </row>
    <row r="45" spans="1:9" s="3" customFormat="1" x14ac:dyDescent="0.2">
      <c r="A45" s="10"/>
      <c r="B45" s="65" t="s">
        <v>19</v>
      </c>
      <c r="C45" s="65"/>
      <c r="D45" s="65"/>
      <c r="E45" s="65"/>
      <c r="F45" s="65"/>
      <c r="G45" s="65"/>
      <c r="H45" s="65"/>
    </row>
    <row r="46" spans="1:9" s="3" customFormat="1" x14ac:dyDescent="0.2">
      <c r="A46" s="10"/>
      <c r="B46" s="7" t="s">
        <v>10</v>
      </c>
      <c r="C46" s="8">
        <v>1</v>
      </c>
      <c r="D46" s="9">
        <v>2</v>
      </c>
      <c r="E46" s="9">
        <v>3</v>
      </c>
      <c r="F46" s="9">
        <v>4</v>
      </c>
      <c r="G46" s="9">
        <v>5</v>
      </c>
      <c r="H46" s="9" t="s">
        <v>3</v>
      </c>
      <c r="I46" s="9" t="s">
        <v>30</v>
      </c>
    </row>
    <row r="47" spans="1:9" s="3" customFormat="1" ht="15" x14ac:dyDescent="0.25">
      <c r="A47" s="10"/>
      <c r="B47" s="2" t="str">
        <f>'GRUPOS MIRIM MASC'!B56</f>
        <v>ROGÉRIO CARVALHO - CLUBE DE CAMPO PIRACICABA</v>
      </c>
      <c r="C47" s="5"/>
      <c r="D47" s="5"/>
      <c r="E47" s="5"/>
      <c r="F47" s="5"/>
      <c r="G47" s="5"/>
      <c r="H47" s="6"/>
      <c r="I47" s="6"/>
    </row>
    <row r="48" spans="1:9" s="3" customFormat="1" ht="15" x14ac:dyDescent="0.25">
      <c r="A48" s="10"/>
      <c r="B48" s="2" t="str">
        <f>'GRUPOS MIRIM MASC'!B57</f>
        <v>VINÍCIUS OLIVEIRA - JUNDIAÍ CLUBE</v>
      </c>
      <c r="C48" s="5"/>
      <c r="D48" s="5"/>
      <c r="E48" s="5"/>
      <c r="F48" s="5"/>
      <c r="G48" s="5"/>
      <c r="H48" s="6"/>
      <c r="I48" s="6"/>
    </row>
    <row r="49" spans="1:9" s="3" customFormat="1" x14ac:dyDescent="0.2">
      <c r="A49" s="10"/>
      <c r="B49" s="65" t="s">
        <v>19</v>
      </c>
      <c r="C49" s="65"/>
      <c r="D49" s="65"/>
      <c r="E49" s="65"/>
      <c r="F49" s="65"/>
      <c r="G49" s="65"/>
      <c r="H49" s="65"/>
    </row>
    <row r="50" spans="1:9" s="3" customFormat="1" x14ac:dyDescent="0.2">
      <c r="A50" s="10"/>
      <c r="B50" s="7" t="s">
        <v>10</v>
      </c>
      <c r="C50" s="8">
        <v>1</v>
      </c>
      <c r="D50" s="9">
        <v>2</v>
      </c>
      <c r="E50" s="9">
        <v>3</v>
      </c>
      <c r="F50" s="9">
        <v>4</v>
      </c>
      <c r="G50" s="9">
        <v>5</v>
      </c>
      <c r="H50" s="9" t="s">
        <v>3</v>
      </c>
      <c r="I50" s="9" t="s">
        <v>30</v>
      </c>
    </row>
    <row r="51" spans="1:9" s="3" customFormat="1" ht="15" x14ac:dyDescent="0.25">
      <c r="A51" s="10"/>
      <c r="B51" s="2" t="str">
        <f>'GRUPOS MIRIM MASC'!B59</f>
        <v>VITOR PINHATAR - NOVA ERA</v>
      </c>
      <c r="C51" s="5"/>
      <c r="D51" s="5"/>
      <c r="E51" s="5"/>
      <c r="F51" s="5"/>
      <c r="G51" s="5"/>
      <c r="H51" s="6"/>
      <c r="I51" s="6"/>
    </row>
    <row r="52" spans="1:9" s="3" customFormat="1" ht="15" x14ac:dyDescent="0.25">
      <c r="A52" s="10"/>
      <c r="B52" s="2" t="str">
        <f>'GRUPOS MIRIM MASC'!B60</f>
        <v>ROGÉRIO CARVALHO - CLUBE DE CAMPO PIRACICABA</v>
      </c>
      <c r="C52" s="5"/>
      <c r="D52" s="5"/>
      <c r="E52" s="5"/>
      <c r="F52" s="5"/>
      <c r="G52" s="5"/>
      <c r="H52" s="6"/>
      <c r="I52" s="6"/>
    </row>
    <row r="54" spans="1:9" s="3" customFormat="1" x14ac:dyDescent="0.2">
      <c r="A54" s="10"/>
      <c r="B54" s="65" t="s">
        <v>18</v>
      </c>
      <c r="C54" s="65"/>
      <c r="D54" s="65"/>
      <c r="E54" s="65"/>
      <c r="F54" s="65"/>
      <c r="G54" s="65"/>
      <c r="H54" s="65"/>
    </row>
    <row r="55" spans="1:9" s="3" customFormat="1" x14ac:dyDescent="0.2">
      <c r="A55" s="10"/>
      <c r="B55" s="7" t="s">
        <v>10</v>
      </c>
      <c r="C55" s="8">
        <v>1</v>
      </c>
      <c r="D55" s="9">
        <v>2</v>
      </c>
      <c r="E55" s="9">
        <v>3</v>
      </c>
      <c r="F55" s="9">
        <v>4</v>
      </c>
      <c r="G55" s="9">
        <v>5</v>
      </c>
      <c r="H55" s="9" t="s">
        <v>3</v>
      </c>
      <c r="I55" s="9" t="s">
        <v>30</v>
      </c>
    </row>
    <row r="56" spans="1:9" s="3" customFormat="1" ht="15" x14ac:dyDescent="0.25">
      <c r="A56" s="10"/>
      <c r="B56" s="2" t="str">
        <f>'GRUPOS MIRIM MASC'!B68</f>
        <v>ANDRÉ ANDRADE - CTM JACAREÍ</v>
      </c>
      <c r="C56" s="5"/>
      <c r="D56" s="5"/>
      <c r="E56" s="5"/>
      <c r="F56" s="5"/>
      <c r="G56" s="5"/>
      <c r="H56" s="6"/>
      <c r="I56" s="6"/>
    </row>
    <row r="57" spans="1:9" s="3" customFormat="1" ht="15" x14ac:dyDescent="0.25">
      <c r="A57" s="10"/>
      <c r="B57" s="2" t="str">
        <f>'GRUPOS MIRIM MASC'!B69</f>
        <v>DIEGO DOS SANTOS - AD MATOS SESI</v>
      </c>
      <c r="C57" s="5"/>
      <c r="D57" s="5"/>
      <c r="E57" s="5"/>
      <c r="F57" s="5"/>
      <c r="G57" s="5"/>
      <c r="H57" s="6"/>
      <c r="I57" s="6"/>
    </row>
    <row r="58" spans="1:9" s="3" customFormat="1" x14ac:dyDescent="0.2">
      <c r="A58" s="10"/>
      <c r="B58" s="65" t="s">
        <v>18</v>
      </c>
      <c r="C58" s="65"/>
      <c r="D58" s="65"/>
      <c r="E58" s="65"/>
      <c r="F58" s="65"/>
      <c r="G58" s="65"/>
      <c r="H58" s="65"/>
    </row>
    <row r="59" spans="1:9" s="3" customFormat="1" x14ac:dyDescent="0.2">
      <c r="A59" s="10"/>
      <c r="B59" s="7" t="s">
        <v>10</v>
      </c>
      <c r="C59" s="8">
        <v>1</v>
      </c>
      <c r="D59" s="9">
        <v>2</v>
      </c>
      <c r="E59" s="9">
        <v>3</v>
      </c>
      <c r="F59" s="9">
        <v>4</v>
      </c>
      <c r="G59" s="9">
        <v>5</v>
      </c>
      <c r="H59" s="9" t="s">
        <v>3</v>
      </c>
      <c r="I59" s="9" t="s">
        <v>30</v>
      </c>
    </row>
    <row r="60" spans="1:9" s="3" customFormat="1" ht="15" x14ac:dyDescent="0.25">
      <c r="A60" s="10"/>
      <c r="B60" s="2" t="str">
        <f>'GRUPOS MIRIM MASC'!B71</f>
        <v>ENZO LUIZ ANTUNES - ADSA SANTO ANDRÉ</v>
      </c>
      <c r="C60" s="5"/>
      <c r="D60" s="5"/>
      <c r="E60" s="5"/>
      <c r="F60" s="5"/>
      <c r="G60" s="5"/>
      <c r="H60" s="6"/>
      <c r="I60" s="6"/>
    </row>
    <row r="61" spans="1:9" s="3" customFormat="1" ht="15" x14ac:dyDescent="0.25">
      <c r="A61" s="10"/>
      <c r="B61" s="2" t="str">
        <f>'GRUPOS MIRIM MASC'!B72</f>
        <v>DIEGO DOS SANTOS - AD MATOS SESI</v>
      </c>
      <c r="C61" s="5"/>
      <c r="D61" s="5"/>
      <c r="E61" s="5"/>
      <c r="F61" s="5"/>
      <c r="G61" s="5"/>
      <c r="H61" s="6"/>
      <c r="I61" s="6"/>
    </row>
    <row r="62" spans="1:9" s="3" customFormat="1" x14ac:dyDescent="0.2">
      <c r="A62" s="10"/>
      <c r="B62" s="65" t="s">
        <v>18</v>
      </c>
      <c r="C62" s="65"/>
      <c r="D62" s="65"/>
      <c r="E62" s="65"/>
      <c r="F62" s="65"/>
      <c r="G62" s="65"/>
      <c r="H62" s="65"/>
    </row>
    <row r="63" spans="1:9" s="3" customFormat="1" x14ac:dyDescent="0.2">
      <c r="A63" s="10"/>
      <c r="B63" s="7" t="s">
        <v>10</v>
      </c>
      <c r="C63" s="8">
        <v>1</v>
      </c>
      <c r="D63" s="9">
        <v>2</v>
      </c>
      <c r="E63" s="9">
        <v>3</v>
      </c>
      <c r="F63" s="9">
        <v>4</v>
      </c>
      <c r="G63" s="9">
        <v>5</v>
      </c>
      <c r="H63" s="9" t="s">
        <v>3</v>
      </c>
      <c r="I63" s="9" t="s">
        <v>30</v>
      </c>
    </row>
    <row r="64" spans="1:9" s="3" customFormat="1" ht="15" x14ac:dyDescent="0.25">
      <c r="A64" s="10"/>
      <c r="B64" s="2" t="str">
        <f>'GRUPOS MIRIM MASC'!B74</f>
        <v>ANDRÉ ANDRADE - CTM JACAREÍ</v>
      </c>
      <c r="C64" s="5"/>
      <c r="D64" s="5"/>
      <c r="E64" s="5"/>
      <c r="F64" s="5"/>
      <c r="G64" s="5"/>
      <c r="H64" s="6"/>
      <c r="I64" s="6"/>
    </row>
    <row r="65" spans="1:9" s="3" customFormat="1" ht="15" x14ac:dyDescent="0.25">
      <c r="A65" s="10"/>
      <c r="B65" s="2" t="str">
        <f>'GRUPOS MIRIM MASC'!B75</f>
        <v>ENZO LUIZ ANTUNES - ADSA SANTO ANDRÉ</v>
      </c>
      <c r="C65" s="5"/>
      <c r="D65" s="5"/>
      <c r="E65" s="5"/>
      <c r="F65" s="5"/>
      <c r="G65" s="5"/>
      <c r="H65" s="6"/>
      <c r="I65" s="6"/>
    </row>
    <row r="66" spans="1:9" s="3" customFormat="1" ht="15" x14ac:dyDescent="0.25">
      <c r="A66" s="10"/>
      <c r="B66" s="56"/>
      <c r="C66" s="20"/>
      <c r="D66" s="20"/>
      <c r="E66" s="20"/>
      <c r="F66" s="20"/>
      <c r="G66" s="20"/>
      <c r="H66" s="57"/>
      <c r="I66" s="57"/>
    </row>
    <row r="67" spans="1:9" s="3" customFormat="1" ht="15" x14ac:dyDescent="0.25">
      <c r="A67" s="10"/>
      <c r="B67" s="56"/>
      <c r="C67" s="20"/>
      <c r="D67" s="20"/>
      <c r="E67" s="20"/>
      <c r="F67" s="20"/>
      <c r="G67" s="20"/>
      <c r="H67" s="57"/>
      <c r="I67" s="57"/>
    </row>
    <row r="69" spans="1:9" s="3" customFormat="1" x14ac:dyDescent="0.2">
      <c r="A69" s="10"/>
      <c r="B69" s="65" t="s">
        <v>17</v>
      </c>
      <c r="C69" s="65"/>
      <c r="D69" s="65"/>
      <c r="E69" s="65"/>
      <c r="F69" s="65"/>
      <c r="G69" s="65"/>
      <c r="H69" s="65"/>
    </row>
    <row r="70" spans="1:9" s="3" customFormat="1" x14ac:dyDescent="0.2">
      <c r="A70" s="10"/>
      <c r="B70" s="7" t="s">
        <v>10</v>
      </c>
      <c r="C70" s="8">
        <v>1</v>
      </c>
      <c r="D70" s="9">
        <v>2</v>
      </c>
      <c r="E70" s="9">
        <v>3</v>
      </c>
      <c r="F70" s="9">
        <v>4</v>
      </c>
      <c r="G70" s="9">
        <v>5</v>
      </c>
      <c r="H70" s="9" t="s">
        <v>3</v>
      </c>
      <c r="I70" s="9" t="s">
        <v>30</v>
      </c>
    </row>
    <row r="71" spans="1:9" s="3" customFormat="1" ht="15" x14ac:dyDescent="0.25">
      <c r="A71" s="10"/>
      <c r="B71" s="2" t="str">
        <f>'GRUPOS MIRIM MASC'!B83</f>
        <v>JOSÉ MARIANO - NOVA ERA</v>
      </c>
      <c r="C71" s="5"/>
      <c r="D71" s="5"/>
      <c r="E71" s="5"/>
      <c r="F71" s="5"/>
      <c r="G71" s="5"/>
      <c r="H71" s="6"/>
      <c r="I71" s="6"/>
    </row>
    <row r="72" spans="1:9" s="3" customFormat="1" ht="15" x14ac:dyDescent="0.25">
      <c r="A72" s="10"/>
      <c r="B72" s="2" t="str">
        <f>'GRUPOS MIRIM MASC'!B84</f>
        <v>ELCIO VIEIRA NETO - AD MATOS SESI</v>
      </c>
      <c r="C72" s="5"/>
      <c r="D72" s="5"/>
      <c r="E72" s="5"/>
      <c r="F72" s="5"/>
      <c r="G72" s="5"/>
      <c r="H72" s="6"/>
      <c r="I72" s="6"/>
    </row>
    <row r="73" spans="1:9" s="3" customFormat="1" x14ac:dyDescent="0.2">
      <c r="A73" s="10"/>
      <c r="B73" s="65" t="s">
        <v>17</v>
      </c>
      <c r="C73" s="65"/>
      <c r="D73" s="65"/>
      <c r="E73" s="65"/>
      <c r="F73" s="65"/>
      <c r="G73" s="65"/>
      <c r="H73" s="65"/>
    </row>
    <row r="74" spans="1:9" s="3" customFormat="1" x14ac:dyDescent="0.2">
      <c r="A74" s="10"/>
      <c r="B74" s="7" t="s">
        <v>10</v>
      </c>
      <c r="C74" s="8">
        <v>1</v>
      </c>
      <c r="D74" s="9">
        <v>2</v>
      </c>
      <c r="E74" s="9">
        <v>3</v>
      </c>
      <c r="F74" s="9">
        <v>4</v>
      </c>
      <c r="G74" s="9">
        <v>5</v>
      </c>
      <c r="H74" s="9" t="s">
        <v>3</v>
      </c>
      <c r="I74" s="9" t="s">
        <v>30</v>
      </c>
    </row>
    <row r="75" spans="1:9" s="3" customFormat="1" ht="15" x14ac:dyDescent="0.25">
      <c r="A75" s="10"/>
      <c r="B75" s="2" t="str">
        <f>'GRUPOS MIRIM MASC'!B86</f>
        <v>KAUÊ AUGUSTO DE ARAÚJO - NELSON MACHADO YARA</v>
      </c>
      <c r="C75" s="5"/>
      <c r="D75" s="5"/>
      <c r="E75" s="5"/>
      <c r="F75" s="5"/>
      <c r="G75" s="5"/>
      <c r="H75" s="6"/>
      <c r="I75" s="6"/>
    </row>
    <row r="76" spans="1:9" s="3" customFormat="1" ht="15" x14ac:dyDescent="0.25">
      <c r="A76" s="10"/>
      <c r="B76" s="2" t="str">
        <f>'GRUPOS MIRIM MASC'!B87</f>
        <v>ELCIO VIEIRA NETO - AD MATOS SESI</v>
      </c>
      <c r="C76" s="5"/>
      <c r="D76" s="5"/>
      <c r="E76" s="5"/>
      <c r="F76" s="5"/>
      <c r="G76" s="5"/>
      <c r="H76" s="6"/>
      <c r="I76" s="6"/>
    </row>
    <row r="77" spans="1:9" s="3" customFormat="1" x14ac:dyDescent="0.2">
      <c r="A77" s="10"/>
      <c r="B77" s="65" t="s">
        <v>17</v>
      </c>
      <c r="C77" s="65"/>
      <c r="D77" s="65"/>
      <c r="E77" s="65"/>
      <c r="F77" s="65"/>
      <c r="G77" s="65"/>
      <c r="H77" s="65"/>
    </row>
    <row r="78" spans="1:9" s="3" customFormat="1" x14ac:dyDescent="0.2">
      <c r="A78" s="10"/>
      <c r="B78" s="7" t="s">
        <v>10</v>
      </c>
      <c r="C78" s="8">
        <v>1</v>
      </c>
      <c r="D78" s="9">
        <v>2</v>
      </c>
      <c r="E78" s="9">
        <v>3</v>
      </c>
      <c r="F78" s="9">
        <v>4</v>
      </c>
      <c r="G78" s="9">
        <v>5</v>
      </c>
      <c r="H78" s="9" t="s">
        <v>3</v>
      </c>
      <c r="I78" s="9" t="s">
        <v>30</v>
      </c>
    </row>
    <row r="79" spans="1:9" s="3" customFormat="1" ht="15" x14ac:dyDescent="0.25">
      <c r="A79" s="10"/>
      <c r="B79" s="2" t="str">
        <f>'GRUPOS MIRIM MASC'!B89</f>
        <v>JOSÉ MARIANO - NOVA ERA</v>
      </c>
      <c r="C79" s="5"/>
      <c r="D79" s="5"/>
      <c r="E79" s="5"/>
      <c r="F79" s="5"/>
      <c r="G79" s="5"/>
      <c r="H79" s="6"/>
      <c r="I79" s="6"/>
    </row>
    <row r="80" spans="1:9" s="3" customFormat="1" ht="15" x14ac:dyDescent="0.25">
      <c r="A80" s="10"/>
      <c r="B80" s="2" t="str">
        <f>'GRUPOS MIRIM MASC'!B90</f>
        <v>KAUÊ AUGUSTO DE ARAÚJO - NELSON MACHADO YARA</v>
      </c>
      <c r="C80" s="5"/>
      <c r="D80" s="5"/>
      <c r="E80" s="5"/>
      <c r="F80" s="5"/>
      <c r="G80" s="5"/>
      <c r="H80" s="6"/>
      <c r="I80" s="6"/>
    </row>
    <row r="81" spans="1:9" ht="15" x14ac:dyDescent="0.25">
      <c r="A81" s="65" t="s">
        <v>23</v>
      </c>
      <c r="B81" s="65"/>
      <c r="C81" s="65"/>
      <c r="D81" s="65"/>
      <c r="E81" s="65"/>
      <c r="F81" s="65"/>
      <c r="G81" s="65"/>
      <c r="H81" s="6"/>
    </row>
    <row r="82" spans="1:9" x14ac:dyDescent="0.2">
      <c r="C82" s="1"/>
      <c r="D82" s="1"/>
      <c r="E82" s="1"/>
      <c r="F82" s="1"/>
      <c r="G82" s="1"/>
      <c r="H82" s="9" t="s">
        <v>3</v>
      </c>
      <c r="I82" s="9" t="s">
        <v>30</v>
      </c>
    </row>
    <row r="83" spans="1:9" ht="15" x14ac:dyDescent="0.25">
      <c r="B83" s="7" t="s">
        <v>10</v>
      </c>
      <c r="C83" s="8">
        <v>1</v>
      </c>
      <c r="D83" s="9">
        <v>2</v>
      </c>
      <c r="E83" s="9">
        <v>3</v>
      </c>
      <c r="F83" s="9">
        <v>4</v>
      </c>
      <c r="G83" s="9">
        <v>5</v>
      </c>
      <c r="H83" s="6"/>
      <c r="I83" s="6"/>
    </row>
    <row r="84" spans="1:9" ht="15" x14ac:dyDescent="0.25">
      <c r="B84" s="2" t="str">
        <f>'GRUPOS MIRIM MASC'!B93</f>
        <v>LEO LOPES - CLUBE DE CAMPO PIRACICABA</v>
      </c>
      <c r="C84" s="5"/>
      <c r="D84" s="5"/>
      <c r="E84" s="5"/>
      <c r="F84" s="5"/>
      <c r="G84" s="5"/>
      <c r="H84" s="6"/>
      <c r="I84" s="6"/>
    </row>
    <row r="85" spans="1:9" x14ac:dyDescent="0.2">
      <c r="B85" s="2" t="str">
        <f>'GRUPOS MIRIM MASC'!B95</f>
        <v>BRENO GANDOLFO - ADSA SANTO ANDRÉ</v>
      </c>
      <c r="C85" s="5"/>
      <c r="D85" s="5"/>
      <c r="E85" s="5"/>
      <c r="F85" s="5"/>
      <c r="G85" s="5"/>
      <c r="H85" s="1"/>
    </row>
    <row r="86" spans="1:9" x14ac:dyDescent="0.2">
      <c r="B86" s="65" t="s">
        <v>23</v>
      </c>
      <c r="C86" s="65"/>
      <c r="D86" s="65"/>
      <c r="E86" s="65"/>
      <c r="F86" s="65"/>
      <c r="G86" s="65"/>
      <c r="H86" s="65"/>
    </row>
    <row r="87" spans="1:9" x14ac:dyDescent="0.2">
      <c r="B87" s="7" t="s">
        <v>10</v>
      </c>
      <c r="C87" s="8">
        <v>1</v>
      </c>
      <c r="D87" s="9">
        <v>2</v>
      </c>
      <c r="E87" s="9">
        <v>3</v>
      </c>
      <c r="F87" s="9">
        <v>4</v>
      </c>
      <c r="G87" s="9">
        <v>5</v>
      </c>
      <c r="H87" s="9" t="s">
        <v>3</v>
      </c>
      <c r="I87" s="9" t="s">
        <v>30</v>
      </c>
    </row>
    <row r="88" spans="1:9" ht="15" x14ac:dyDescent="0.25">
      <c r="B88" s="2" t="str">
        <f>'GRUPOS MIRIM MASC'!B94</f>
        <v>LUCAS FORTES - SALDANHA ADC ESTRELA</v>
      </c>
      <c r="C88" s="5"/>
      <c r="D88" s="5"/>
      <c r="E88" s="5"/>
      <c r="F88" s="5"/>
      <c r="G88" s="5"/>
      <c r="H88" s="6"/>
      <c r="I88" s="6"/>
    </row>
    <row r="89" spans="1:9" ht="15" x14ac:dyDescent="0.25">
      <c r="B89" s="2" t="str">
        <f>'GRUPOS MIRIM MASC'!B99</f>
        <v>BRENO GANDOLFO - ADSA SANTO ANDRÉ</v>
      </c>
      <c r="C89" s="5"/>
      <c r="D89" s="5"/>
      <c r="E89" s="5"/>
      <c r="F89" s="5"/>
      <c r="G89" s="5"/>
      <c r="H89" s="1"/>
      <c r="I89" s="6"/>
    </row>
    <row r="90" spans="1:9" x14ac:dyDescent="0.2">
      <c r="B90" s="65" t="s">
        <v>23</v>
      </c>
      <c r="C90" s="65"/>
      <c r="D90" s="65"/>
      <c r="E90" s="65"/>
      <c r="F90" s="65"/>
      <c r="G90" s="65"/>
      <c r="H90" s="65"/>
    </row>
    <row r="91" spans="1:9" x14ac:dyDescent="0.2">
      <c r="B91" s="7" t="s">
        <v>10</v>
      </c>
      <c r="C91" s="8">
        <v>1</v>
      </c>
      <c r="D91" s="9">
        <v>2</v>
      </c>
      <c r="E91" s="9">
        <v>3</v>
      </c>
      <c r="F91" s="9">
        <v>4</v>
      </c>
      <c r="G91" s="9">
        <v>5</v>
      </c>
      <c r="H91" s="9" t="s">
        <v>3</v>
      </c>
      <c r="I91" s="9" t="s">
        <v>30</v>
      </c>
    </row>
    <row r="92" spans="1:9" ht="15" x14ac:dyDescent="0.25">
      <c r="B92" s="2" t="str">
        <f>'GRUPOS MIRIM MASC'!B93</f>
        <v>LEO LOPES - CLUBE DE CAMPO PIRACICABA</v>
      </c>
      <c r="C92" s="5"/>
      <c r="D92" s="5"/>
      <c r="E92" s="5"/>
      <c r="F92" s="5"/>
      <c r="G92" s="5"/>
      <c r="H92" s="6"/>
      <c r="I92" s="6"/>
    </row>
    <row r="93" spans="1:9" ht="15" x14ac:dyDescent="0.25">
      <c r="B93" s="2" t="str">
        <f>'GRUPOS MIRIM MASC'!B94</f>
        <v>LUCAS FORTES - SALDANHA ADC ESTRELA</v>
      </c>
      <c r="C93" s="5"/>
      <c r="D93" s="5"/>
      <c r="E93" s="5"/>
      <c r="F93" s="5"/>
      <c r="G93" s="5"/>
      <c r="H93" s="6"/>
      <c r="I93" s="6"/>
    </row>
    <row r="95" spans="1:9" x14ac:dyDescent="0.2">
      <c r="B95" s="65" t="s">
        <v>28</v>
      </c>
      <c r="C95" s="65"/>
      <c r="D95" s="65"/>
      <c r="E95" s="65"/>
      <c r="F95" s="65"/>
      <c r="G95" s="65"/>
      <c r="H95" s="65"/>
    </row>
    <row r="96" spans="1:9" x14ac:dyDescent="0.2">
      <c r="B96" s="7" t="s">
        <v>10</v>
      </c>
      <c r="C96" s="8">
        <v>1</v>
      </c>
      <c r="D96" s="9">
        <v>2</v>
      </c>
      <c r="E96" s="9">
        <v>3</v>
      </c>
      <c r="F96" s="9">
        <v>4</v>
      </c>
      <c r="G96" s="9">
        <v>5</v>
      </c>
      <c r="H96" s="9" t="s">
        <v>3</v>
      </c>
      <c r="I96" s="9" t="s">
        <v>30</v>
      </c>
    </row>
    <row r="97" spans="2:9" ht="15" x14ac:dyDescent="0.25">
      <c r="B97" s="2" t="str">
        <f>'GRUPOS MIRIM MASC'!B109</f>
        <v>GUSTAVO YAZAWA - KOSMOS CLUBE</v>
      </c>
      <c r="C97" s="5"/>
      <c r="D97" s="5"/>
      <c r="E97" s="5"/>
      <c r="F97" s="5"/>
      <c r="G97" s="5"/>
      <c r="H97" s="6"/>
      <c r="I97" s="6"/>
    </row>
    <row r="98" spans="2:9" ht="15" x14ac:dyDescent="0.25">
      <c r="B98" s="2" t="str">
        <f>'GRUPOS MIRIM MASC'!B111</f>
        <v>FELIPE AUGUSTO MATOS - AD MATOS SESI</v>
      </c>
      <c r="C98" s="5"/>
      <c r="D98" s="5"/>
      <c r="E98" s="5"/>
      <c r="F98" s="5"/>
      <c r="G98" s="5"/>
      <c r="H98" s="6"/>
      <c r="I98" s="6"/>
    </row>
    <row r="99" spans="2:9" x14ac:dyDescent="0.2">
      <c r="B99" s="65" t="s">
        <v>28</v>
      </c>
      <c r="C99" s="65"/>
      <c r="D99" s="65"/>
      <c r="E99" s="65"/>
      <c r="F99" s="65"/>
      <c r="G99" s="65"/>
      <c r="H99" s="65"/>
    </row>
    <row r="100" spans="2:9" x14ac:dyDescent="0.2">
      <c r="B100" s="7" t="s">
        <v>10</v>
      </c>
      <c r="C100" s="8">
        <v>1</v>
      </c>
      <c r="D100" s="9">
        <v>2</v>
      </c>
      <c r="E100" s="9">
        <v>3</v>
      </c>
      <c r="F100" s="9">
        <v>4</v>
      </c>
      <c r="G100" s="9">
        <v>5</v>
      </c>
      <c r="H100" s="9" t="s">
        <v>3</v>
      </c>
      <c r="I100" s="9" t="s">
        <v>30</v>
      </c>
    </row>
    <row r="101" spans="2:9" ht="15" x14ac:dyDescent="0.25">
      <c r="B101" s="2" t="str">
        <f>'GRUPOS MIRIM MASC'!B110</f>
        <v>BRENO SOUZA - NOVA ERA</v>
      </c>
      <c r="C101" s="5"/>
      <c r="D101" s="5"/>
      <c r="E101" s="5"/>
      <c r="F101" s="5"/>
      <c r="G101" s="5"/>
      <c r="H101" s="6"/>
      <c r="I101" s="6"/>
    </row>
    <row r="102" spans="2:9" ht="15" x14ac:dyDescent="0.25">
      <c r="B102" s="2" t="str">
        <f>'GRUPOS MIRIM MASC'!B111</f>
        <v>FELIPE AUGUSTO MATOS - AD MATOS SESI</v>
      </c>
      <c r="C102" s="5"/>
      <c r="D102" s="5"/>
      <c r="E102" s="5"/>
      <c r="F102" s="5"/>
      <c r="G102" s="5"/>
      <c r="H102" s="6"/>
      <c r="I102" s="6"/>
    </row>
    <row r="103" spans="2:9" x14ac:dyDescent="0.2">
      <c r="B103" s="65" t="s">
        <v>28</v>
      </c>
      <c r="C103" s="65"/>
      <c r="D103" s="65"/>
      <c r="E103" s="65"/>
      <c r="F103" s="65"/>
      <c r="G103" s="65"/>
      <c r="H103" s="65"/>
    </row>
    <row r="104" spans="2:9" x14ac:dyDescent="0.2">
      <c r="B104" s="7" t="s">
        <v>10</v>
      </c>
      <c r="C104" s="8">
        <v>1</v>
      </c>
      <c r="D104" s="9">
        <v>2</v>
      </c>
      <c r="E104" s="9">
        <v>3</v>
      </c>
      <c r="F104" s="9">
        <v>4</v>
      </c>
      <c r="G104" s="9">
        <v>5</v>
      </c>
      <c r="H104" s="9" t="s">
        <v>3</v>
      </c>
      <c r="I104" s="9" t="s">
        <v>30</v>
      </c>
    </row>
    <row r="105" spans="2:9" ht="15" x14ac:dyDescent="0.25">
      <c r="B105" s="2" t="str">
        <f>'GRUPOS MIRIM MASC'!B109</f>
        <v>GUSTAVO YAZAWA - KOSMOS CLUBE</v>
      </c>
      <c r="C105" s="5"/>
      <c r="D105" s="5"/>
      <c r="E105" s="5"/>
      <c r="F105" s="5"/>
      <c r="G105" s="5"/>
      <c r="H105" s="6"/>
      <c r="I105" s="6"/>
    </row>
    <row r="106" spans="2:9" ht="15" x14ac:dyDescent="0.25">
      <c r="B106" s="2" t="str">
        <f>'GRUPOS MIRIM MASC'!B110</f>
        <v>BRENO SOUZA - NOVA ERA</v>
      </c>
      <c r="C106" s="5"/>
      <c r="D106" s="5"/>
      <c r="E106" s="5"/>
      <c r="F106" s="5"/>
      <c r="G106" s="5"/>
      <c r="H106" s="6"/>
      <c r="I106" s="6"/>
    </row>
    <row r="108" spans="2:9" x14ac:dyDescent="0.2">
      <c r="B108" s="65" t="s">
        <v>29</v>
      </c>
      <c r="C108" s="65"/>
      <c r="D108" s="65"/>
      <c r="E108" s="65"/>
      <c r="F108" s="65"/>
      <c r="G108" s="65"/>
      <c r="H108" s="65"/>
    </row>
    <row r="109" spans="2:9" x14ac:dyDescent="0.2">
      <c r="B109" s="7" t="s">
        <v>10</v>
      </c>
      <c r="C109" s="8">
        <v>1</v>
      </c>
      <c r="D109" s="9">
        <v>2</v>
      </c>
      <c r="E109" s="9">
        <v>3</v>
      </c>
      <c r="F109" s="9">
        <v>4</v>
      </c>
      <c r="G109" s="9">
        <v>5</v>
      </c>
      <c r="H109" s="9" t="s">
        <v>3</v>
      </c>
      <c r="I109" s="9" t="s">
        <v>30</v>
      </c>
    </row>
    <row r="110" spans="2:9" ht="15" x14ac:dyDescent="0.25">
      <c r="B110" s="2">
        <f>'GRUPOS MIRIM MASC'!B124</f>
        <v>0</v>
      </c>
      <c r="C110" s="5"/>
      <c r="D110" s="5"/>
      <c r="E110" s="5"/>
      <c r="F110" s="5"/>
      <c r="G110" s="5"/>
      <c r="H110" s="6"/>
      <c r="I110" s="6"/>
    </row>
    <row r="111" spans="2:9" ht="15" x14ac:dyDescent="0.25">
      <c r="B111" s="2">
        <f>'GRUPOS MIRIM MASC'!B126</f>
        <v>0</v>
      </c>
      <c r="C111" s="5"/>
      <c r="D111" s="5"/>
      <c r="E111" s="5"/>
      <c r="F111" s="5"/>
      <c r="G111" s="5"/>
      <c r="H111" s="6"/>
      <c r="I111" s="6"/>
    </row>
    <row r="112" spans="2:9" x14ac:dyDescent="0.2">
      <c r="B112" s="65" t="s">
        <v>29</v>
      </c>
      <c r="C112" s="65"/>
      <c r="D112" s="65"/>
      <c r="E112" s="65"/>
      <c r="F112" s="65"/>
      <c r="G112" s="65"/>
      <c r="H112" s="65"/>
    </row>
    <row r="113" spans="2:9" x14ac:dyDescent="0.2">
      <c r="B113" s="7" t="s">
        <v>10</v>
      </c>
      <c r="C113" s="8">
        <v>1</v>
      </c>
      <c r="D113" s="9">
        <v>2</v>
      </c>
      <c r="E113" s="9">
        <v>3</v>
      </c>
      <c r="F113" s="9">
        <v>4</v>
      </c>
      <c r="G113" s="9">
        <v>5</v>
      </c>
      <c r="H113" s="9" t="s">
        <v>3</v>
      </c>
      <c r="I113" s="9" t="s">
        <v>30</v>
      </c>
    </row>
    <row r="114" spans="2:9" ht="15" x14ac:dyDescent="0.25">
      <c r="B114" s="2">
        <f>'GRUPOS MIRIM MASC'!B125</f>
        <v>0</v>
      </c>
      <c r="C114" s="5"/>
      <c r="D114" s="5"/>
      <c r="E114" s="5"/>
      <c r="F114" s="5"/>
      <c r="G114" s="5"/>
      <c r="H114" s="6"/>
      <c r="I114" s="6"/>
    </row>
    <row r="115" spans="2:9" ht="15" x14ac:dyDescent="0.25">
      <c r="B115" s="2">
        <f>'GRUPOS MIRIM MASC'!B126</f>
        <v>0</v>
      </c>
      <c r="C115" s="5"/>
      <c r="D115" s="5"/>
      <c r="E115" s="5"/>
      <c r="F115" s="5"/>
      <c r="G115" s="5"/>
      <c r="H115" s="6"/>
      <c r="I115" s="6"/>
    </row>
    <row r="116" spans="2:9" x14ac:dyDescent="0.2">
      <c r="B116" s="65" t="s">
        <v>29</v>
      </c>
      <c r="C116" s="65"/>
      <c r="D116" s="65"/>
      <c r="E116" s="65"/>
      <c r="F116" s="65"/>
      <c r="G116" s="65"/>
      <c r="H116" s="65"/>
    </row>
    <row r="117" spans="2:9" x14ac:dyDescent="0.2">
      <c r="B117" s="7" t="s">
        <v>10</v>
      </c>
      <c r="C117" s="8">
        <v>1</v>
      </c>
      <c r="D117" s="9">
        <v>2</v>
      </c>
      <c r="E117" s="9">
        <v>3</v>
      </c>
      <c r="F117" s="9">
        <v>4</v>
      </c>
      <c r="G117" s="9">
        <v>5</v>
      </c>
      <c r="H117" s="9" t="s">
        <v>3</v>
      </c>
      <c r="I117" s="9" t="s">
        <v>30</v>
      </c>
    </row>
    <row r="118" spans="2:9" ht="15" x14ac:dyDescent="0.25">
      <c r="B118" s="2">
        <f>'GRUPOS MIRIM MASC'!B124</f>
        <v>0</v>
      </c>
      <c r="C118" s="5"/>
      <c r="D118" s="5"/>
      <c r="E118" s="5"/>
      <c r="F118" s="5"/>
      <c r="G118" s="5"/>
      <c r="H118" s="6"/>
      <c r="I118" s="6"/>
    </row>
    <row r="119" spans="2:9" ht="15" x14ac:dyDescent="0.25">
      <c r="B119" s="2">
        <f>'GRUPOS MIRIM MASC'!B125</f>
        <v>0</v>
      </c>
      <c r="C119" s="5"/>
      <c r="D119" s="5"/>
      <c r="E119" s="5"/>
      <c r="F119" s="5"/>
      <c r="G119" s="5"/>
      <c r="H119" s="6"/>
      <c r="I119" s="6"/>
    </row>
  </sheetData>
  <sheetProtection formatCells="0"/>
  <mergeCells count="27">
    <mergeCell ref="B62:H62"/>
    <mergeCell ref="B73:H73"/>
    <mergeCell ref="B77:H77"/>
    <mergeCell ref="B116:H116"/>
    <mergeCell ref="B86:H86"/>
    <mergeCell ref="B90:H90"/>
    <mergeCell ref="B99:H99"/>
    <mergeCell ref="B103:H103"/>
    <mergeCell ref="B112:H112"/>
    <mergeCell ref="B108:H108"/>
    <mergeCell ref="B95:H95"/>
    <mergeCell ref="A81:G81"/>
    <mergeCell ref="B69:H69"/>
    <mergeCell ref="B58:H58"/>
    <mergeCell ref="B2:H2"/>
    <mergeCell ref="B15:H15"/>
    <mergeCell ref="B28:H28"/>
    <mergeCell ref="B41:H41"/>
    <mergeCell ref="B54:H54"/>
    <mergeCell ref="B6:H6"/>
    <mergeCell ref="B10:H10"/>
    <mergeCell ref="B19:H19"/>
    <mergeCell ref="B23:H23"/>
    <mergeCell ref="B32:H32"/>
    <mergeCell ref="B36:H36"/>
    <mergeCell ref="B45:H45"/>
    <mergeCell ref="B49:H49"/>
  </mergeCells>
  <pageMargins left="0.51181102362204722" right="0.51181102362204722" top="0.78740157480314965" bottom="0.78740157480314965" header="0.31496062992125984" footer="0.31496062992125984"/>
  <pageSetup paperSize="9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zoomScale="85" zoomScaleNormal="85" workbookViewId="0">
      <selection activeCell="I3" sqref="I3"/>
    </sheetView>
  </sheetViews>
  <sheetFormatPr defaultRowHeight="12.75" x14ac:dyDescent="0.2"/>
  <cols>
    <col min="1" max="1" width="3.42578125" customWidth="1"/>
    <col min="3" max="3" width="28.7109375" customWidth="1"/>
    <col min="4" max="4" width="7.140625" customWidth="1"/>
    <col min="5" max="5" width="24" style="1" customWidth="1"/>
    <col min="6" max="6" width="6.140625" style="17" customWidth="1"/>
    <col min="7" max="7" width="27.42578125" style="1" customWidth="1"/>
    <col min="8" max="8" width="6" style="11" customWidth="1"/>
    <col min="9" max="9" width="29.42578125" style="1" customWidth="1"/>
    <col min="10" max="10" width="9.85546875" style="1" customWidth="1"/>
    <col min="11" max="11" width="32.85546875" style="1" customWidth="1"/>
    <col min="12" max="13" width="9.140625" style="3"/>
  </cols>
  <sheetData>
    <row r="1" spans="1:11" ht="13.5" thickBot="1" x14ac:dyDescent="0.25">
      <c r="A1" s="3"/>
      <c r="B1" s="3"/>
      <c r="C1" s="3"/>
      <c r="D1" s="3"/>
      <c r="J1" s="11"/>
      <c r="K1" s="11"/>
    </row>
    <row r="2" spans="1:11" ht="13.5" thickBot="1" x14ac:dyDescent="0.25">
      <c r="A2" s="3"/>
      <c r="B2" s="3"/>
      <c r="C2" s="25" t="s">
        <v>1</v>
      </c>
      <c r="D2" s="20"/>
      <c r="E2" s="24" t="s">
        <v>14</v>
      </c>
      <c r="G2" s="23" t="s">
        <v>15</v>
      </c>
      <c r="H2" s="17"/>
      <c r="I2" s="13" t="s">
        <v>0</v>
      </c>
      <c r="J2" s="17"/>
      <c r="K2" s="11"/>
    </row>
    <row r="3" spans="1:11" ht="13.5" thickBot="1" x14ac:dyDescent="0.25">
      <c r="A3" s="3"/>
      <c r="B3" s="3"/>
      <c r="C3" s="3"/>
      <c r="D3" s="3"/>
      <c r="E3" s="11"/>
      <c r="G3" s="11"/>
      <c r="I3" s="11"/>
      <c r="J3" s="11"/>
      <c r="K3" s="11"/>
    </row>
    <row r="4" spans="1:11" ht="13.5" thickBot="1" x14ac:dyDescent="0.25">
      <c r="A4" s="4"/>
      <c r="B4" s="66">
        <v>1</v>
      </c>
      <c r="C4" s="47"/>
      <c r="D4" s="21"/>
      <c r="E4" s="48">
        <v>0</v>
      </c>
      <c r="G4" s="11"/>
      <c r="I4" s="11"/>
      <c r="J4" s="11"/>
      <c r="K4" s="11"/>
    </row>
    <row r="5" spans="1:11" ht="13.5" thickBot="1" x14ac:dyDescent="0.25">
      <c r="A5" s="3"/>
      <c r="B5" s="67"/>
      <c r="C5" s="4"/>
      <c r="D5" s="4"/>
      <c r="E5" s="12" t="e">
        <f>IF(E4=3,C4,IF(E6=3,C6,IF(E4=XXX,"Aguardando")))</f>
        <v>#NAME?</v>
      </c>
      <c r="I5" s="11"/>
      <c r="J5" s="11"/>
      <c r="K5" s="11"/>
    </row>
    <row r="6" spans="1:11" ht="13.5" thickBot="1" x14ac:dyDescent="0.25">
      <c r="A6" s="3"/>
      <c r="B6" s="68"/>
      <c r="C6" s="47"/>
      <c r="D6" s="22"/>
      <c r="E6" s="49">
        <v>0</v>
      </c>
      <c r="G6" s="14">
        <v>0</v>
      </c>
      <c r="I6" s="11"/>
      <c r="J6" s="11"/>
      <c r="K6" s="11"/>
    </row>
    <row r="7" spans="1:11" ht="13.5" thickBot="1" x14ac:dyDescent="0.25">
      <c r="A7" s="3"/>
      <c r="B7" s="3"/>
      <c r="C7" s="3"/>
      <c r="D7" s="3"/>
      <c r="E7" s="11"/>
      <c r="G7" s="12" t="e">
        <f>IF(G6=3,E5,IF(G8=3,E9,IF(G6=XXX,"Aguardando")))</f>
        <v>#NAME?</v>
      </c>
      <c r="K7" s="11"/>
    </row>
    <row r="8" spans="1:11" ht="13.5" thickBot="1" x14ac:dyDescent="0.25">
      <c r="A8" s="3"/>
      <c r="B8" s="66">
        <v>2</v>
      </c>
      <c r="C8" s="47"/>
      <c r="D8" s="22"/>
      <c r="E8" s="18">
        <v>0</v>
      </c>
      <c r="G8" s="14">
        <v>0</v>
      </c>
      <c r="I8" s="11"/>
      <c r="J8" s="11"/>
      <c r="K8" s="11"/>
    </row>
    <row r="9" spans="1:11" ht="13.5" thickBot="1" x14ac:dyDescent="0.25">
      <c r="A9" s="3"/>
      <c r="B9" s="67"/>
      <c r="C9" s="3"/>
      <c r="D9" s="3"/>
      <c r="E9" s="12" t="e">
        <f>IF(E8=3,C8,IF(E10=3,C10,IF(E8=XXX,"AGUARDANDO")))</f>
        <v>#NAME?</v>
      </c>
      <c r="I9" s="11"/>
      <c r="J9" s="11"/>
      <c r="K9" s="11"/>
    </row>
    <row r="10" spans="1:11" ht="13.5" thickBot="1" x14ac:dyDescent="0.25">
      <c r="A10" s="3"/>
      <c r="B10" s="68"/>
      <c r="C10" s="47"/>
      <c r="D10" s="22"/>
      <c r="E10" s="19">
        <v>0</v>
      </c>
      <c r="G10" s="11"/>
      <c r="I10" s="15">
        <v>0</v>
      </c>
      <c r="J10" s="11"/>
      <c r="K10" s="11"/>
    </row>
    <row r="11" spans="1:11" ht="13.5" thickBot="1" x14ac:dyDescent="0.25">
      <c r="A11" s="3"/>
      <c r="B11" s="3"/>
      <c r="C11" s="3"/>
      <c r="D11" s="3"/>
      <c r="E11" s="11"/>
      <c r="G11" s="11"/>
      <c r="I11" s="12" t="e">
        <f>IF(I10=3,G7,IF(I12=3,G15,IF(I10=XXX,"Aguardando")))</f>
        <v>#NAME?</v>
      </c>
      <c r="J11" s="11"/>
    </row>
    <row r="12" spans="1:11" ht="13.5" thickBot="1" x14ac:dyDescent="0.25">
      <c r="A12" s="3"/>
      <c r="B12" s="66">
        <v>3</v>
      </c>
      <c r="C12" s="47"/>
      <c r="D12" s="22"/>
      <c r="E12" s="18">
        <v>0</v>
      </c>
      <c r="G12" s="11"/>
      <c r="I12" s="15">
        <v>0</v>
      </c>
      <c r="J12" s="11"/>
      <c r="K12" s="11"/>
    </row>
    <row r="13" spans="1:11" ht="13.5" thickBot="1" x14ac:dyDescent="0.25">
      <c r="A13" s="3"/>
      <c r="B13" s="67"/>
      <c r="C13" s="3"/>
      <c r="D13" s="3"/>
      <c r="E13" s="12" t="e">
        <f>IF(E12=3,C12,IF(E14=3,C14,IF(E12=XXX,"AGUARDANDO")))</f>
        <v>#NAME?</v>
      </c>
      <c r="I13" s="11"/>
      <c r="J13" s="11"/>
      <c r="K13" s="11"/>
    </row>
    <row r="14" spans="1:11" ht="13.5" thickBot="1" x14ac:dyDescent="0.25">
      <c r="A14" s="3"/>
      <c r="B14" s="68"/>
      <c r="C14" s="47"/>
      <c r="D14" s="22"/>
      <c r="E14" s="19">
        <v>0</v>
      </c>
      <c r="G14" s="14">
        <v>0</v>
      </c>
      <c r="I14" s="11"/>
      <c r="J14" s="11"/>
      <c r="K14" s="11"/>
    </row>
    <row r="15" spans="1:11" ht="13.5" thickBot="1" x14ac:dyDescent="0.25">
      <c r="A15" s="3"/>
      <c r="B15" s="3"/>
      <c r="C15" s="3"/>
      <c r="D15" s="3"/>
      <c r="E15" s="11"/>
      <c r="G15" s="12" t="e">
        <f>IF(G14=3,E13,IF(G16=3,E17,IF(G14=XXX,"Aguardando")))</f>
        <v>#NAME?</v>
      </c>
      <c r="J15" s="11"/>
      <c r="K15" s="11"/>
    </row>
    <row r="16" spans="1:11" ht="13.5" thickBot="1" x14ac:dyDescent="0.25">
      <c r="A16" s="3"/>
      <c r="B16" s="66">
        <v>4</v>
      </c>
      <c r="C16" s="47"/>
      <c r="D16" s="22"/>
      <c r="E16" s="18">
        <v>0</v>
      </c>
      <c r="G16" s="14">
        <v>0</v>
      </c>
      <c r="I16" s="11"/>
      <c r="J16" s="11"/>
      <c r="K16" s="11"/>
    </row>
    <row r="17" spans="1:11" ht="13.5" thickBot="1" x14ac:dyDescent="0.25">
      <c r="A17" s="3"/>
      <c r="B17" s="67"/>
      <c r="C17" s="3"/>
      <c r="D17" s="3"/>
      <c r="E17" s="12" t="e">
        <f>IF(E16=3,C16,IF(E18=3,C18,IF(E16=XXX,"AGUARDANDO")))</f>
        <v>#NAME?</v>
      </c>
      <c r="I17" s="11"/>
      <c r="J17" s="11"/>
      <c r="K17" s="11"/>
    </row>
    <row r="18" spans="1:11" ht="13.5" thickBot="1" x14ac:dyDescent="0.25">
      <c r="A18" s="4"/>
      <c r="B18" s="68"/>
      <c r="C18" s="47"/>
      <c r="D18" s="21"/>
      <c r="E18" s="19">
        <v>0</v>
      </c>
      <c r="G18" s="11"/>
      <c r="I18" s="11"/>
      <c r="J18" s="11"/>
      <c r="K18" s="16">
        <v>0</v>
      </c>
    </row>
    <row r="19" spans="1:11" ht="13.5" thickBot="1" x14ac:dyDescent="0.25">
      <c r="A19" s="3"/>
      <c r="B19" s="3"/>
      <c r="C19" s="3"/>
      <c r="D19" s="3"/>
      <c r="E19" s="11"/>
      <c r="G19" s="11"/>
      <c r="I19" s="11"/>
      <c r="J19" s="11"/>
      <c r="K19" s="12" t="e">
        <f>IF(K18=3,I11,IF(K20=3,I27,IF(K18=XXX,"Aguardando")))</f>
        <v>#NAME?</v>
      </c>
    </row>
    <row r="20" spans="1:11" ht="13.5" thickBot="1" x14ac:dyDescent="0.25">
      <c r="A20" s="3"/>
      <c r="B20" s="66">
        <v>5</v>
      </c>
      <c r="C20" s="47"/>
      <c r="D20" s="21"/>
      <c r="E20" s="18">
        <v>0</v>
      </c>
      <c r="G20" s="11"/>
      <c r="I20" s="11"/>
      <c r="J20" s="11"/>
      <c r="K20" s="16">
        <v>0</v>
      </c>
    </row>
    <row r="21" spans="1:11" ht="13.5" thickBot="1" x14ac:dyDescent="0.25">
      <c r="A21" s="3"/>
      <c r="B21" s="67"/>
      <c r="C21" s="4"/>
      <c r="D21" s="4"/>
      <c r="E21" s="12" t="e">
        <f>IF(E20=3,C20,IF(E22=3,C22,IF(E20=XXX,"AGUARDANDO")))</f>
        <v>#NAME?</v>
      </c>
      <c r="I21" s="11"/>
      <c r="J21" s="11"/>
      <c r="K21" s="11"/>
    </row>
    <row r="22" spans="1:11" ht="13.5" thickBot="1" x14ac:dyDescent="0.25">
      <c r="A22" s="3"/>
      <c r="B22" s="68"/>
      <c r="C22" s="47"/>
      <c r="D22" s="22"/>
      <c r="E22" s="19">
        <v>0</v>
      </c>
      <c r="G22" s="14">
        <v>0</v>
      </c>
      <c r="I22" s="11"/>
      <c r="J22" s="11"/>
      <c r="K22" s="11"/>
    </row>
    <row r="23" spans="1:11" ht="13.5" thickBot="1" x14ac:dyDescent="0.25">
      <c r="A23" s="3"/>
      <c r="B23" s="3"/>
      <c r="C23" s="3"/>
      <c r="D23" s="3"/>
      <c r="E23" s="11"/>
      <c r="G23" s="12" t="e">
        <f>IF(G22=3,E21,IF(G24=3,E25,IF(G22=XXX,"Aguardando")))</f>
        <v>#NAME?</v>
      </c>
      <c r="J23" s="11"/>
      <c r="K23" s="11"/>
    </row>
    <row r="24" spans="1:11" ht="13.5" thickBot="1" x14ac:dyDescent="0.25">
      <c r="A24" s="3"/>
      <c r="B24" s="66">
        <v>6</v>
      </c>
      <c r="C24" s="47"/>
      <c r="D24" s="22"/>
      <c r="E24" s="18">
        <v>0</v>
      </c>
      <c r="G24" s="14">
        <v>0</v>
      </c>
      <c r="I24" s="11"/>
      <c r="J24" s="11"/>
      <c r="K24" s="11"/>
    </row>
    <row r="25" spans="1:11" ht="13.5" thickBot="1" x14ac:dyDescent="0.25">
      <c r="A25" s="3"/>
      <c r="B25" s="67"/>
      <c r="C25" s="3"/>
      <c r="D25" s="3"/>
      <c r="E25" s="12" t="e">
        <f>IF(E24=3,C24,IF(E26=3,C26,IF(E24=XXX,"AGUARDANDO")))</f>
        <v>#NAME?</v>
      </c>
      <c r="J25" s="11"/>
      <c r="K25" s="11"/>
    </row>
    <row r="26" spans="1:11" ht="13.5" thickBot="1" x14ac:dyDescent="0.25">
      <c r="A26" s="3"/>
      <c r="B26" s="68"/>
      <c r="C26" s="47"/>
      <c r="D26" s="22"/>
      <c r="E26" s="19">
        <v>0</v>
      </c>
      <c r="G26" s="11"/>
      <c r="I26" s="15">
        <v>0</v>
      </c>
      <c r="J26" s="11"/>
      <c r="K26" s="11"/>
    </row>
    <row r="27" spans="1:11" ht="13.5" thickBot="1" x14ac:dyDescent="0.25">
      <c r="A27" s="3"/>
      <c r="B27" s="3"/>
      <c r="C27" s="3"/>
      <c r="D27" s="3"/>
      <c r="E27" s="11"/>
      <c r="G27" s="11"/>
      <c r="I27" s="12" t="e">
        <f>IF(I26=3,G23,IF(I28=3,G31,IF(I26=XXX,"Aguardando")))</f>
        <v>#NAME?</v>
      </c>
      <c r="J27" s="11"/>
    </row>
    <row r="28" spans="1:11" ht="13.5" thickBot="1" x14ac:dyDescent="0.25">
      <c r="A28" s="3"/>
      <c r="B28" s="66">
        <v>7</v>
      </c>
      <c r="C28" s="47"/>
      <c r="D28" s="22"/>
      <c r="E28" s="18">
        <v>0</v>
      </c>
      <c r="G28" s="11"/>
      <c r="I28" s="15">
        <v>3</v>
      </c>
      <c r="J28" s="11"/>
      <c r="K28" s="11"/>
    </row>
    <row r="29" spans="1:11" ht="13.5" thickBot="1" x14ac:dyDescent="0.25">
      <c r="A29" s="3"/>
      <c r="B29" s="67"/>
      <c r="C29" s="3"/>
      <c r="D29" s="3"/>
      <c r="E29" s="12" t="e">
        <f>IF(E28=3,C28,IF(E30=3,C30,IF(E28=XXX,"AGUARDANDO")))</f>
        <v>#NAME?</v>
      </c>
      <c r="I29" s="11"/>
      <c r="J29" s="11"/>
      <c r="K29" s="11"/>
    </row>
    <row r="30" spans="1:11" ht="13.5" thickBot="1" x14ac:dyDescent="0.25">
      <c r="A30" s="3"/>
      <c r="B30" s="68"/>
      <c r="C30" s="47"/>
      <c r="D30" s="22"/>
      <c r="E30" s="19">
        <v>0</v>
      </c>
      <c r="G30" s="14">
        <v>0</v>
      </c>
      <c r="I30" s="11"/>
      <c r="J30" s="11"/>
      <c r="K30" s="11"/>
    </row>
    <row r="31" spans="1:11" ht="13.5" thickBot="1" x14ac:dyDescent="0.25">
      <c r="A31" s="3"/>
      <c r="B31" s="3"/>
      <c r="C31" s="3"/>
      <c r="D31" s="3"/>
      <c r="E31" s="11"/>
      <c r="G31" s="12" t="e">
        <f>IF(G30=3,E29,IF(G32=3,E33,IF(G30=XXX,"Aguardando")))</f>
        <v>#NAME?</v>
      </c>
      <c r="J31" s="11"/>
      <c r="K31" s="11"/>
    </row>
    <row r="32" spans="1:11" ht="13.5" thickBot="1" x14ac:dyDescent="0.25">
      <c r="A32" s="3"/>
      <c r="B32" s="66">
        <v>8</v>
      </c>
      <c r="C32" s="47"/>
      <c r="D32" s="22"/>
      <c r="E32" s="18">
        <v>0</v>
      </c>
      <c r="G32" s="14">
        <v>0</v>
      </c>
      <c r="I32" s="11"/>
      <c r="J32" s="11"/>
      <c r="K32" s="11"/>
    </row>
    <row r="33" spans="1:11" ht="13.5" thickBot="1" x14ac:dyDescent="0.25">
      <c r="A33" s="3"/>
      <c r="B33" s="67"/>
      <c r="C33" s="3"/>
      <c r="D33" s="3"/>
      <c r="E33" s="12" t="e">
        <f>IF(E32=3,C32,IF(E34=3,C34,IF(E32=XXX,"AGUARDANDO")))</f>
        <v>#NAME?</v>
      </c>
      <c r="I33" s="11"/>
      <c r="J33" s="11"/>
      <c r="K33" s="11"/>
    </row>
    <row r="34" spans="1:11" ht="13.5" thickBot="1" x14ac:dyDescent="0.25">
      <c r="A34" s="3"/>
      <c r="B34" s="68"/>
      <c r="C34" s="47"/>
      <c r="D34" s="21"/>
      <c r="E34" s="19">
        <v>0</v>
      </c>
      <c r="G34" s="11"/>
      <c r="I34" s="11"/>
      <c r="J34" s="11"/>
      <c r="K34" s="11"/>
    </row>
    <row r="35" spans="1:11" x14ac:dyDescent="0.2">
      <c r="A35" s="3"/>
      <c r="B35" s="3"/>
      <c r="C35" s="3"/>
      <c r="D35" s="3"/>
      <c r="E35" s="11"/>
      <c r="G35" s="11"/>
      <c r="I35" s="11"/>
      <c r="J35" s="11"/>
      <c r="K35" s="11"/>
    </row>
    <row r="36" spans="1:11" s="3" customFormat="1" x14ac:dyDescent="0.2">
      <c r="E36" s="11"/>
      <c r="F36" s="17"/>
      <c r="G36" s="11"/>
      <c r="H36" s="11"/>
      <c r="I36" s="11"/>
      <c r="J36" s="11"/>
      <c r="K36" s="11"/>
    </row>
    <row r="37" spans="1:11" s="3" customFormat="1" x14ac:dyDescent="0.2">
      <c r="E37" s="11"/>
      <c r="F37" s="17"/>
      <c r="G37" s="11"/>
      <c r="H37" s="11"/>
      <c r="I37" s="11"/>
      <c r="J37" s="11"/>
      <c r="K37" s="11"/>
    </row>
    <row r="38" spans="1:11" s="3" customFormat="1" x14ac:dyDescent="0.2">
      <c r="E38" s="11"/>
      <c r="F38" s="17"/>
      <c r="G38" s="11"/>
      <c r="H38" s="11"/>
      <c r="I38" s="11"/>
      <c r="J38" s="11"/>
      <c r="K38" s="11"/>
    </row>
    <row r="39" spans="1:11" s="3" customFormat="1" x14ac:dyDescent="0.2">
      <c r="E39" s="11"/>
      <c r="F39" s="17"/>
      <c r="G39" s="11"/>
      <c r="H39" s="11"/>
      <c r="I39" s="11"/>
      <c r="J39" s="11"/>
      <c r="K39" s="11"/>
    </row>
    <row r="40" spans="1:11" s="3" customFormat="1" x14ac:dyDescent="0.2">
      <c r="E40" s="11"/>
      <c r="F40" s="17"/>
      <c r="G40" s="11"/>
      <c r="H40" s="11"/>
      <c r="I40" s="11"/>
      <c r="J40" s="11"/>
      <c r="K40" s="11"/>
    </row>
    <row r="41" spans="1:11" s="3" customFormat="1" x14ac:dyDescent="0.2">
      <c r="E41" s="11"/>
      <c r="F41" s="17"/>
      <c r="G41" s="11"/>
      <c r="H41" s="11"/>
      <c r="I41" s="11"/>
      <c r="J41" s="11"/>
      <c r="K41" s="11"/>
    </row>
    <row r="42" spans="1:11" s="3" customFormat="1" x14ac:dyDescent="0.2">
      <c r="E42" s="11"/>
      <c r="F42" s="17"/>
      <c r="G42" s="11"/>
      <c r="H42" s="11"/>
      <c r="I42" s="11"/>
      <c r="J42" s="11"/>
      <c r="K42" s="11"/>
    </row>
    <row r="43" spans="1:11" s="3" customFormat="1" x14ac:dyDescent="0.2">
      <c r="E43" s="11"/>
      <c r="F43" s="17"/>
      <c r="G43" s="11"/>
      <c r="H43" s="11"/>
      <c r="I43" s="11"/>
      <c r="J43" s="11"/>
      <c r="K43" s="11"/>
    </row>
  </sheetData>
  <mergeCells count="8">
    <mergeCell ref="B28:B30"/>
    <mergeCell ref="B32:B34"/>
    <mergeCell ref="B4:B6"/>
    <mergeCell ref="B8:B10"/>
    <mergeCell ref="B12:B14"/>
    <mergeCell ref="B16:B18"/>
    <mergeCell ref="B20:B22"/>
    <mergeCell ref="B24:B26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4"/>
  <sheetViews>
    <sheetView workbookViewId="0">
      <selection activeCell="M20" sqref="M20"/>
    </sheetView>
  </sheetViews>
  <sheetFormatPr defaultRowHeight="12.75" x14ac:dyDescent="0.2"/>
  <cols>
    <col min="1" max="1" width="2.7109375" style="10" customWidth="1"/>
    <col min="2" max="2" width="34.85546875" customWidth="1"/>
    <col min="3" max="8" width="7.28515625" customWidth="1"/>
    <col min="9" max="11" width="9.140625" style="3"/>
  </cols>
  <sheetData>
    <row r="2" spans="1:8" s="3" customFormat="1" x14ac:dyDescent="0.2">
      <c r="A2" s="10"/>
      <c r="B2" s="65" t="s">
        <v>1</v>
      </c>
      <c r="C2" s="65"/>
      <c r="D2" s="65"/>
      <c r="E2" s="65"/>
      <c r="F2" s="65"/>
      <c r="G2" s="65"/>
      <c r="H2" s="65"/>
    </row>
    <row r="3" spans="1:8" s="3" customFormat="1" x14ac:dyDescent="0.2">
      <c r="A3" s="10"/>
      <c r="B3" s="7" t="s">
        <v>10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 t="s">
        <v>3</v>
      </c>
    </row>
    <row r="4" spans="1:8" s="3" customFormat="1" ht="15" x14ac:dyDescent="0.25">
      <c r="A4" s="10"/>
      <c r="B4" s="2">
        <f>'FASE FINAL '!C4</f>
        <v>0</v>
      </c>
      <c r="C4" s="5"/>
      <c r="D4" s="5"/>
      <c r="E4" s="5"/>
      <c r="F4" s="5"/>
      <c r="G4" s="5"/>
      <c r="H4" s="6"/>
    </row>
    <row r="5" spans="1:8" s="3" customFormat="1" ht="15" x14ac:dyDescent="0.25">
      <c r="A5" s="10"/>
      <c r="B5" s="2">
        <f>'FASE FINAL '!C6</f>
        <v>0</v>
      </c>
      <c r="C5" s="5"/>
      <c r="D5" s="5"/>
      <c r="E5" s="5"/>
      <c r="F5" s="5"/>
      <c r="G5" s="5"/>
      <c r="H5" s="6"/>
    </row>
    <row r="6" spans="1:8" s="3" customFormat="1" x14ac:dyDescent="0.2">
      <c r="A6" s="10"/>
      <c r="B6"/>
      <c r="C6" s="1"/>
      <c r="D6" s="1"/>
      <c r="E6" s="1"/>
      <c r="F6" s="1"/>
      <c r="G6" s="1"/>
      <c r="H6" s="1"/>
    </row>
    <row r="7" spans="1:8" s="3" customFormat="1" x14ac:dyDescent="0.2">
      <c r="A7" s="10"/>
      <c r="B7" s="7" t="s">
        <v>10</v>
      </c>
      <c r="C7" s="8">
        <v>1</v>
      </c>
      <c r="D7" s="9">
        <v>2</v>
      </c>
      <c r="E7" s="9">
        <v>3</v>
      </c>
      <c r="F7" s="9">
        <v>4</v>
      </c>
      <c r="G7" s="9">
        <v>5</v>
      </c>
      <c r="H7" s="9" t="s">
        <v>3</v>
      </c>
    </row>
    <row r="8" spans="1:8" s="3" customFormat="1" ht="15" x14ac:dyDescent="0.25">
      <c r="A8" s="10"/>
      <c r="B8" s="2">
        <f>'FASE FINAL '!C8</f>
        <v>0</v>
      </c>
      <c r="C8" s="5"/>
      <c r="D8" s="5"/>
      <c r="E8" s="5"/>
      <c r="F8" s="5"/>
      <c r="G8" s="5"/>
      <c r="H8" s="6"/>
    </row>
    <row r="9" spans="1:8" s="3" customFormat="1" ht="15" x14ac:dyDescent="0.25">
      <c r="A9" s="10"/>
      <c r="B9" s="2">
        <f>'FASE FINAL '!C10</f>
        <v>0</v>
      </c>
      <c r="C9" s="5"/>
      <c r="D9" s="5"/>
      <c r="E9" s="5"/>
      <c r="F9" s="5"/>
      <c r="G9" s="5"/>
      <c r="H9" s="6"/>
    </row>
    <row r="10" spans="1:8" s="3" customFormat="1" x14ac:dyDescent="0.2">
      <c r="A10" s="10"/>
      <c r="B10"/>
      <c r="C10" s="1"/>
      <c r="D10" s="1"/>
      <c r="E10" s="1"/>
      <c r="F10" s="1"/>
      <c r="G10" s="1"/>
      <c r="H10" s="1"/>
    </row>
    <row r="11" spans="1:8" s="3" customFormat="1" x14ac:dyDescent="0.2">
      <c r="A11" s="10"/>
      <c r="B11" s="7" t="s">
        <v>10</v>
      </c>
      <c r="C11" s="8">
        <v>1</v>
      </c>
      <c r="D11" s="9">
        <v>2</v>
      </c>
      <c r="E11" s="9">
        <v>3</v>
      </c>
      <c r="F11" s="9">
        <v>4</v>
      </c>
      <c r="G11" s="9">
        <v>5</v>
      </c>
      <c r="H11" s="9" t="s">
        <v>3</v>
      </c>
    </row>
    <row r="12" spans="1:8" s="3" customFormat="1" ht="15" x14ac:dyDescent="0.25">
      <c r="A12" s="10"/>
      <c r="B12" s="2">
        <f>'FASE FINAL '!C12</f>
        <v>0</v>
      </c>
      <c r="C12" s="5"/>
      <c r="D12" s="5"/>
      <c r="E12" s="5"/>
      <c r="F12" s="5"/>
      <c r="G12" s="5"/>
      <c r="H12" s="6"/>
    </row>
    <row r="13" spans="1:8" s="3" customFormat="1" ht="15" x14ac:dyDescent="0.25">
      <c r="A13" s="10"/>
      <c r="B13" s="2">
        <f>'FASE FINAL '!C14</f>
        <v>0</v>
      </c>
      <c r="C13" s="5"/>
      <c r="D13" s="5"/>
      <c r="E13" s="5"/>
      <c r="F13" s="5"/>
      <c r="G13" s="5"/>
      <c r="H13" s="6"/>
    </row>
    <row r="15" spans="1:8" s="3" customFormat="1" x14ac:dyDescent="0.2">
      <c r="A15" s="10"/>
      <c r="B15" s="7" t="s">
        <v>10</v>
      </c>
      <c r="C15" s="8">
        <v>1</v>
      </c>
      <c r="D15" s="9">
        <v>2</v>
      </c>
      <c r="E15" s="9">
        <v>3</v>
      </c>
      <c r="F15" s="9">
        <v>4</v>
      </c>
      <c r="G15" s="9">
        <v>5</v>
      </c>
      <c r="H15" s="9" t="s">
        <v>3</v>
      </c>
    </row>
    <row r="16" spans="1:8" s="3" customFormat="1" ht="15" x14ac:dyDescent="0.25">
      <c r="A16" s="10"/>
      <c r="B16" s="2">
        <f>'FASE FINAL '!C16</f>
        <v>0</v>
      </c>
      <c r="C16" s="5"/>
      <c r="D16" s="5"/>
      <c r="E16" s="5"/>
      <c r="F16" s="5"/>
      <c r="G16" s="5"/>
      <c r="H16" s="6"/>
    </row>
    <row r="17" spans="1:8" s="3" customFormat="1" ht="15" x14ac:dyDescent="0.25">
      <c r="A17" s="10"/>
      <c r="B17" s="2">
        <f>'FASE FINAL '!C18</f>
        <v>0</v>
      </c>
      <c r="C17" s="5"/>
      <c r="D17" s="5"/>
      <c r="E17" s="5"/>
      <c r="F17" s="5"/>
      <c r="G17" s="5"/>
      <c r="H17" s="6"/>
    </row>
    <row r="18" spans="1:8" s="3" customFormat="1" x14ac:dyDescent="0.2">
      <c r="A18" s="10"/>
      <c r="B18"/>
      <c r="C18" s="1"/>
      <c r="D18" s="1"/>
      <c r="E18" s="1"/>
      <c r="F18" s="1"/>
      <c r="G18" s="1"/>
      <c r="H18" s="1"/>
    </row>
    <row r="19" spans="1:8" s="3" customFormat="1" x14ac:dyDescent="0.2">
      <c r="A19" s="10"/>
      <c r="B19" s="7" t="s">
        <v>10</v>
      </c>
      <c r="C19" s="8">
        <v>1</v>
      </c>
      <c r="D19" s="9">
        <v>2</v>
      </c>
      <c r="E19" s="9">
        <v>3</v>
      </c>
      <c r="F19" s="9">
        <v>4</v>
      </c>
      <c r="G19" s="9">
        <v>5</v>
      </c>
      <c r="H19" s="9" t="s">
        <v>3</v>
      </c>
    </row>
    <row r="20" spans="1:8" s="3" customFormat="1" ht="15" x14ac:dyDescent="0.25">
      <c r="A20" s="10"/>
      <c r="B20" s="2">
        <f>'FASE FINAL '!C20</f>
        <v>0</v>
      </c>
      <c r="C20" s="5"/>
      <c r="D20" s="5"/>
      <c r="E20" s="5"/>
      <c r="F20" s="5"/>
      <c r="G20" s="5"/>
      <c r="H20" s="6"/>
    </row>
    <row r="21" spans="1:8" s="3" customFormat="1" ht="15" x14ac:dyDescent="0.25">
      <c r="A21" s="10"/>
      <c r="B21" s="2">
        <f>'FASE FINAL '!C22</f>
        <v>0</v>
      </c>
      <c r="C21" s="5"/>
      <c r="D21" s="5"/>
      <c r="E21" s="5"/>
      <c r="F21" s="5"/>
      <c r="G21" s="5"/>
      <c r="H21" s="6"/>
    </row>
    <row r="22" spans="1:8" s="3" customFormat="1" x14ac:dyDescent="0.2">
      <c r="A22" s="10"/>
      <c r="B22"/>
      <c r="C22" s="1"/>
      <c r="D22" s="1"/>
      <c r="E22" s="1"/>
      <c r="F22" s="1"/>
      <c r="G22" s="1"/>
      <c r="H22" s="1"/>
    </row>
    <row r="23" spans="1:8" s="3" customFormat="1" x14ac:dyDescent="0.2">
      <c r="A23" s="10"/>
      <c r="B23" s="7" t="s">
        <v>10</v>
      </c>
      <c r="C23" s="8">
        <v>1</v>
      </c>
      <c r="D23" s="9">
        <v>2</v>
      </c>
      <c r="E23" s="9">
        <v>3</v>
      </c>
      <c r="F23" s="9">
        <v>4</v>
      </c>
      <c r="G23" s="9">
        <v>5</v>
      </c>
      <c r="H23" s="9" t="s">
        <v>3</v>
      </c>
    </row>
    <row r="24" spans="1:8" s="3" customFormat="1" ht="15" x14ac:dyDescent="0.25">
      <c r="A24" s="10"/>
      <c r="B24" s="2">
        <f>'FASE FINAL '!C24</f>
        <v>0</v>
      </c>
      <c r="C24" s="5"/>
      <c r="D24" s="5"/>
      <c r="E24" s="5"/>
      <c r="F24" s="5"/>
      <c r="G24" s="5"/>
      <c r="H24" s="6"/>
    </row>
    <row r="25" spans="1:8" s="3" customFormat="1" ht="15" x14ac:dyDescent="0.25">
      <c r="A25" s="10"/>
      <c r="B25" s="2">
        <f>'FASE FINAL '!C26</f>
        <v>0</v>
      </c>
      <c r="C25" s="5"/>
      <c r="D25" s="5"/>
      <c r="E25" s="5"/>
      <c r="F25" s="5"/>
      <c r="G25" s="5"/>
      <c r="H25" s="6"/>
    </row>
    <row r="27" spans="1:8" s="3" customFormat="1" x14ac:dyDescent="0.2">
      <c r="A27" s="10"/>
      <c r="B27" s="7" t="s">
        <v>10</v>
      </c>
      <c r="C27" s="8">
        <v>1</v>
      </c>
      <c r="D27" s="9">
        <v>2</v>
      </c>
      <c r="E27" s="9">
        <v>3</v>
      </c>
      <c r="F27" s="9">
        <v>4</v>
      </c>
      <c r="G27" s="9">
        <v>5</v>
      </c>
      <c r="H27" s="9" t="s">
        <v>3</v>
      </c>
    </row>
    <row r="28" spans="1:8" s="3" customFormat="1" ht="15" x14ac:dyDescent="0.25">
      <c r="A28" s="10"/>
      <c r="B28" s="2">
        <f>'FASE FINAL '!C28</f>
        <v>0</v>
      </c>
      <c r="C28" s="5"/>
      <c r="D28" s="5"/>
      <c r="E28" s="5"/>
      <c r="F28" s="5"/>
      <c r="G28" s="5"/>
      <c r="H28" s="6"/>
    </row>
    <row r="29" spans="1:8" s="3" customFormat="1" ht="15" x14ac:dyDescent="0.25">
      <c r="A29" s="10"/>
      <c r="B29" s="2">
        <f>'FASE FINAL '!C30</f>
        <v>0</v>
      </c>
      <c r="C29" s="5"/>
      <c r="D29" s="5"/>
      <c r="E29" s="5"/>
      <c r="F29" s="5"/>
      <c r="G29" s="5"/>
      <c r="H29" s="6"/>
    </row>
    <row r="30" spans="1:8" s="3" customFormat="1" x14ac:dyDescent="0.2">
      <c r="A30" s="10"/>
      <c r="B30"/>
      <c r="C30" s="1"/>
      <c r="D30" s="1"/>
      <c r="E30" s="1"/>
      <c r="F30" s="1"/>
      <c r="G30" s="1"/>
      <c r="H30" s="1"/>
    </row>
    <row r="31" spans="1:8" s="3" customFormat="1" x14ac:dyDescent="0.2">
      <c r="A31" s="10"/>
      <c r="B31" s="7" t="s">
        <v>10</v>
      </c>
      <c r="C31" s="8">
        <v>1</v>
      </c>
      <c r="D31" s="9">
        <v>2</v>
      </c>
      <c r="E31" s="9">
        <v>3</v>
      </c>
      <c r="F31" s="9">
        <v>4</v>
      </c>
      <c r="G31" s="9">
        <v>5</v>
      </c>
      <c r="H31" s="9" t="s">
        <v>3</v>
      </c>
    </row>
    <row r="32" spans="1:8" s="3" customFormat="1" ht="15" x14ac:dyDescent="0.25">
      <c r="A32" s="10"/>
      <c r="B32" s="2">
        <f>'FASE FINAL '!C32</f>
        <v>0</v>
      </c>
      <c r="C32" s="5"/>
      <c r="D32" s="5"/>
      <c r="E32" s="5"/>
      <c r="F32" s="5"/>
      <c r="G32" s="5"/>
      <c r="H32" s="6"/>
    </row>
    <row r="33" spans="1:8" s="3" customFormat="1" ht="15" x14ac:dyDescent="0.25">
      <c r="A33" s="10"/>
      <c r="B33" s="2">
        <f>'FASE FINAL '!C34</f>
        <v>0</v>
      </c>
      <c r="C33" s="5"/>
      <c r="D33" s="5"/>
      <c r="E33" s="5"/>
      <c r="F33" s="5"/>
      <c r="G33" s="5"/>
      <c r="H33" s="6"/>
    </row>
    <row r="34" spans="1:8" s="3" customFormat="1" x14ac:dyDescent="0.2">
      <c r="A34" s="10"/>
      <c r="B34"/>
      <c r="C34" s="1"/>
      <c r="D34" s="1"/>
      <c r="E34" s="1"/>
      <c r="F34" s="1"/>
      <c r="G34" s="1"/>
      <c r="H34" s="1"/>
    </row>
  </sheetData>
  <sheetProtection sheet="1" objects="1" scenarios="1"/>
  <mergeCells count="1">
    <mergeCell ref="B2:H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1"/>
  <sheetViews>
    <sheetView workbookViewId="0">
      <selection activeCell="P28" sqref="P28"/>
    </sheetView>
  </sheetViews>
  <sheetFormatPr defaultRowHeight="12.75" x14ac:dyDescent="0.2"/>
  <cols>
    <col min="1" max="1" width="2.7109375" style="10" customWidth="1"/>
    <col min="2" max="2" width="34.85546875" customWidth="1"/>
    <col min="3" max="8" width="7.28515625" customWidth="1"/>
    <col min="9" max="11" width="9.140625" style="3"/>
  </cols>
  <sheetData>
    <row r="2" spans="1:8" s="3" customFormat="1" x14ac:dyDescent="0.2">
      <c r="A2" s="10"/>
      <c r="B2" s="65" t="s">
        <v>14</v>
      </c>
      <c r="C2" s="65"/>
      <c r="D2" s="65"/>
      <c r="E2" s="65"/>
      <c r="F2" s="65"/>
      <c r="G2" s="65"/>
      <c r="H2" s="65"/>
    </row>
    <row r="3" spans="1:8" s="3" customFormat="1" x14ac:dyDescent="0.2">
      <c r="A3" s="10"/>
      <c r="B3" s="7" t="s">
        <v>10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 t="s">
        <v>3</v>
      </c>
    </row>
    <row r="4" spans="1:8" s="3" customFormat="1" ht="15" x14ac:dyDescent="0.25">
      <c r="A4" s="10"/>
      <c r="B4" s="2" t="e">
        <f>'FASE FINAL '!E5</f>
        <v>#NAME?</v>
      </c>
      <c r="C4" s="5"/>
      <c r="D4" s="5"/>
      <c r="E4" s="5"/>
      <c r="F4" s="5"/>
      <c r="G4" s="5"/>
      <c r="H4" s="6"/>
    </row>
    <row r="5" spans="1:8" s="3" customFormat="1" ht="15" x14ac:dyDescent="0.25">
      <c r="A5" s="10"/>
      <c r="B5" s="2" t="e">
        <f>'FASE FINAL '!E9</f>
        <v>#NAME?</v>
      </c>
      <c r="C5" s="5"/>
      <c r="D5" s="5"/>
      <c r="E5" s="5"/>
      <c r="F5" s="5"/>
      <c r="G5" s="5"/>
      <c r="H5" s="6"/>
    </row>
    <row r="6" spans="1:8" s="3" customFormat="1" x14ac:dyDescent="0.2">
      <c r="A6" s="10"/>
      <c r="B6"/>
      <c r="C6" s="1"/>
      <c r="D6" s="1"/>
      <c r="E6" s="1"/>
      <c r="F6" s="1"/>
      <c r="G6" s="1"/>
      <c r="H6" s="1"/>
    </row>
    <row r="7" spans="1:8" s="3" customFormat="1" x14ac:dyDescent="0.2">
      <c r="A7" s="10"/>
      <c r="B7" s="7" t="s">
        <v>10</v>
      </c>
      <c r="C7" s="8">
        <v>1</v>
      </c>
      <c r="D7" s="9">
        <v>2</v>
      </c>
      <c r="E7" s="9">
        <v>3</v>
      </c>
      <c r="F7" s="9">
        <v>4</v>
      </c>
      <c r="G7" s="9">
        <v>5</v>
      </c>
      <c r="H7" s="9" t="s">
        <v>3</v>
      </c>
    </row>
    <row r="8" spans="1:8" s="3" customFormat="1" ht="15" x14ac:dyDescent="0.25">
      <c r="A8" s="10"/>
      <c r="B8" s="2" t="e">
        <f>'FASE FINAL '!E13</f>
        <v>#NAME?</v>
      </c>
      <c r="C8" s="5"/>
      <c r="D8" s="5"/>
      <c r="E8" s="5"/>
      <c r="F8" s="5"/>
      <c r="G8" s="5"/>
      <c r="H8" s="6"/>
    </row>
    <row r="9" spans="1:8" s="3" customFormat="1" ht="15" x14ac:dyDescent="0.25">
      <c r="A9" s="10"/>
      <c r="B9" s="2" t="e">
        <f>'FASE FINAL '!E17</f>
        <v>#NAME?</v>
      </c>
      <c r="C9" s="5"/>
      <c r="D9" s="5"/>
      <c r="E9" s="5"/>
      <c r="F9" s="5"/>
      <c r="G9" s="5"/>
      <c r="H9" s="6"/>
    </row>
    <row r="10" spans="1:8" s="3" customFormat="1" x14ac:dyDescent="0.2">
      <c r="A10" s="10"/>
      <c r="B10"/>
      <c r="C10" s="1"/>
      <c r="D10" s="1"/>
      <c r="E10" s="1"/>
      <c r="F10" s="1"/>
      <c r="G10" s="1"/>
      <c r="H10" s="1"/>
    </row>
    <row r="11" spans="1:8" s="3" customFormat="1" x14ac:dyDescent="0.2">
      <c r="A11" s="10"/>
      <c r="B11" s="7" t="s">
        <v>10</v>
      </c>
      <c r="C11" s="8">
        <v>1</v>
      </c>
      <c r="D11" s="9">
        <v>2</v>
      </c>
      <c r="E11" s="9">
        <v>3</v>
      </c>
      <c r="F11" s="9">
        <v>4</v>
      </c>
      <c r="G11" s="9">
        <v>5</v>
      </c>
      <c r="H11" s="9" t="s">
        <v>3</v>
      </c>
    </row>
    <row r="12" spans="1:8" s="3" customFormat="1" ht="15" x14ac:dyDescent="0.25">
      <c r="A12" s="10"/>
      <c r="B12" s="2" t="e">
        <f>'FASE FINAL '!E21</f>
        <v>#NAME?</v>
      </c>
      <c r="C12" s="5"/>
      <c r="D12" s="5"/>
      <c r="E12" s="5"/>
      <c r="F12" s="5"/>
      <c r="G12" s="5"/>
      <c r="H12" s="6"/>
    </row>
    <row r="13" spans="1:8" s="3" customFormat="1" ht="15" x14ac:dyDescent="0.25">
      <c r="A13" s="10"/>
      <c r="B13" s="2" t="e">
        <f>'FASE FINAL '!E25</f>
        <v>#NAME?</v>
      </c>
      <c r="C13" s="5"/>
      <c r="D13" s="5"/>
      <c r="E13" s="5"/>
      <c r="F13" s="5"/>
      <c r="G13" s="5"/>
      <c r="H13" s="6"/>
    </row>
    <row r="15" spans="1:8" s="3" customFormat="1" x14ac:dyDescent="0.2">
      <c r="A15" s="10"/>
      <c r="B15" s="7" t="s">
        <v>10</v>
      </c>
      <c r="C15" s="8">
        <v>1</v>
      </c>
      <c r="D15" s="9">
        <v>2</v>
      </c>
      <c r="E15" s="9">
        <v>3</v>
      </c>
      <c r="F15" s="9">
        <v>4</v>
      </c>
      <c r="G15" s="9">
        <v>5</v>
      </c>
      <c r="H15" s="9" t="s">
        <v>3</v>
      </c>
    </row>
    <row r="16" spans="1:8" s="3" customFormat="1" ht="15" x14ac:dyDescent="0.25">
      <c r="A16" s="10"/>
      <c r="B16" s="2" t="e">
        <f>'FASE FINAL '!E29</f>
        <v>#NAME?</v>
      </c>
      <c r="C16" s="5"/>
      <c r="D16" s="5"/>
      <c r="E16" s="5"/>
      <c r="F16" s="5"/>
      <c r="G16" s="5"/>
      <c r="H16" s="6"/>
    </row>
    <row r="17" spans="1:8" s="3" customFormat="1" ht="15" x14ac:dyDescent="0.25">
      <c r="A17" s="10"/>
      <c r="B17" s="2" t="e">
        <f>'FASE FINAL '!E33</f>
        <v>#NAME?</v>
      </c>
      <c r="C17" s="5"/>
      <c r="D17" s="5"/>
      <c r="E17" s="5"/>
      <c r="F17" s="5"/>
      <c r="G17" s="5"/>
      <c r="H17" s="6"/>
    </row>
    <row r="18" spans="1:8" s="3" customFormat="1" x14ac:dyDescent="0.2">
      <c r="A18" s="10"/>
      <c r="B18"/>
      <c r="C18" s="1"/>
      <c r="D18" s="1"/>
      <c r="E18" s="1"/>
      <c r="F18" s="1"/>
      <c r="G18" s="1"/>
      <c r="H18" s="1"/>
    </row>
    <row r="19" spans="1:8" x14ac:dyDescent="0.2">
      <c r="B19" s="65" t="s">
        <v>16</v>
      </c>
      <c r="C19" s="65"/>
      <c r="D19" s="65"/>
      <c r="E19" s="65"/>
      <c r="F19" s="65"/>
      <c r="G19" s="65"/>
      <c r="H19" s="65"/>
    </row>
    <row r="20" spans="1:8" x14ac:dyDescent="0.2">
      <c r="B20" s="7" t="s">
        <v>10</v>
      </c>
      <c r="C20" s="8">
        <v>1</v>
      </c>
      <c r="D20" s="9">
        <v>2</v>
      </c>
      <c r="E20" s="9">
        <v>3</v>
      </c>
      <c r="F20" s="9">
        <v>4</v>
      </c>
      <c r="G20" s="9">
        <v>5</v>
      </c>
      <c r="H20" s="9" t="s">
        <v>3</v>
      </c>
    </row>
    <row r="21" spans="1:8" ht="15" x14ac:dyDescent="0.25">
      <c r="B21" s="2" t="e">
        <f>'FASE FINAL '!G7</f>
        <v>#NAME?</v>
      </c>
      <c r="C21" s="5"/>
      <c r="D21" s="5"/>
      <c r="E21" s="5"/>
      <c r="F21" s="5"/>
      <c r="G21" s="5"/>
      <c r="H21" s="6"/>
    </row>
    <row r="22" spans="1:8" ht="15" x14ac:dyDescent="0.25">
      <c r="B22" s="2" t="e">
        <f>'FASE FINAL '!G15</f>
        <v>#NAME?</v>
      </c>
      <c r="C22" s="5"/>
      <c r="D22" s="5"/>
      <c r="E22" s="5"/>
      <c r="F22" s="5"/>
      <c r="G22" s="5"/>
      <c r="H22" s="6"/>
    </row>
    <row r="23" spans="1:8" x14ac:dyDescent="0.2">
      <c r="C23" s="1"/>
      <c r="D23" s="1"/>
      <c r="E23" s="1"/>
      <c r="F23" s="1"/>
      <c r="G23" s="1"/>
      <c r="H23" s="1"/>
    </row>
    <row r="24" spans="1:8" x14ac:dyDescent="0.2">
      <c r="B24" s="7" t="s">
        <v>10</v>
      </c>
      <c r="C24" s="8">
        <v>1</v>
      </c>
      <c r="D24" s="9">
        <v>2</v>
      </c>
      <c r="E24" s="9">
        <v>3</v>
      </c>
      <c r="F24" s="9">
        <v>4</v>
      </c>
      <c r="G24" s="9">
        <v>5</v>
      </c>
      <c r="H24" s="9" t="s">
        <v>3</v>
      </c>
    </row>
    <row r="25" spans="1:8" ht="15" x14ac:dyDescent="0.25">
      <c r="B25" s="2" t="e">
        <f>'FASE FINAL '!G23</f>
        <v>#NAME?</v>
      </c>
      <c r="C25" s="5"/>
      <c r="D25" s="5"/>
      <c r="E25" s="5"/>
      <c r="F25" s="5"/>
      <c r="G25" s="5"/>
      <c r="H25" s="6"/>
    </row>
    <row r="26" spans="1:8" ht="15" x14ac:dyDescent="0.25">
      <c r="B26" s="2" t="e">
        <f>'FASE FINAL '!G31</f>
        <v>#NAME?</v>
      </c>
      <c r="C26" s="5"/>
      <c r="D26" s="5"/>
      <c r="E26" s="5"/>
      <c r="F26" s="5"/>
      <c r="G26" s="5"/>
      <c r="H26" s="6"/>
    </row>
    <row r="28" spans="1:8" x14ac:dyDescent="0.2">
      <c r="B28" s="65" t="s">
        <v>0</v>
      </c>
      <c r="C28" s="65"/>
      <c r="D28" s="65"/>
      <c r="E28" s="65"/>
      <c r="F28" s="65"/>
      <c r="G28" s="65"/>
      <c r="H28" s="65"/>
    </row>
    <row r="29" spans="1:8" x14ac:dyDescent="0.2">
      <c r="B29" s="7" t="s">
        <v>10</v>
      </c>
      <c r="C29" s="8">
        <v>1</v>
      </c>
      <c r="D29" s="9">
        <v>2</v>
      </c>
      <c r="E29" s="9">
        <v>3</v>
      </c>
      <c r="F29" s="9">
        <v>4</v>
      </c>
      <c r="G29" s="9">
        <v>5</v>
      </c>
      <c r="H29" s="9" t="s">
        <v>3</v>
      </c>
    </row>
    <row r="30" spans="1:8" ht="15" x14ac:dyDescent="0.25">
      <c r="B30" s="2" t="e">
        <f>'FASE FINAL '!I11</f>
        <v>#NAME?</v>
      </c>
      <c r="C30" s="5"/>
      <c r="D30" s="5"/>
      <c r="E30" s="5"/>
      <c r="F30" s="5"/>
      <c r="G30" s="5"/>
      <c r="H30" s="6"/>
    </row>
    <row r="31" spans="1:8" ht="15" x14ac:dyDescent="0.25">
      <c r="B31" s="2" t="e">
        <f>'FASE FINAL '!I27</f>
        <v>#NAME?</v>
      </c>
      <c r="C31" s="5"/>
      <c r="D31" s="5"/>
      <c r="E31" s="5"/>
      <c r="F31" s="5"/>
      <c r="G31" s="5"/>
      <c r="H31" s="6"/>
    </row>
  </sheetData>
  <sheetProtection sheet="1" objects="1" scenarios="1"/>
  <mergeCells count="3">
    <mergeCell ref="B2:H2"/>
    <mergeCell ref="B19:H19"/>
    <mergeCell ref="B28:H28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7" sqref="C17"/>
    </sheetView>
  </sheetViews>
  <sheetFormatPr defaultRowHeight="12.75" x14ac:dyDescent="0.2"/>
  <sheetData/>
  <phoneticPr fontId="8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8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8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0" sqref="D20"/>
    </sheetView>
  </sheetViews>
  <sheetFormatPr defaultRowHeight="12.75" x14ac:dyDescent="0.2"/>
  <sheetData/>
  <phoneticPr fontId="8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8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8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GRUPOS MIRIM MASC</vt:lpstr>
      <vt:lpstr>SÚMULA GRUPOS MIRIM MASC</vt:lpstr>
      <vt:lpstr>FASE FINAL </vt:lpstr>
      <vt:lpstr>SÚMULA OITAVAS FINAL </vt:lpstr>
      <vt:lpstr>SÚMULA FINAL </vt:lpstr>
      <vt:lpstr>Plan7</vt:lpstr>
      <vt:lpstr>Plan6</vt:lpstr>
      <vt:lpstr>Plan4</vt:lpstr>
      <vt:lpstr>Plan1</vt:lpstr>
      <vt:lpstr>Plan2</vt:lpstr>
      <vt:lpstr>Plan3</vt:lpstr>
    </vt:vector>
  </TitlesOfParts>
  <Company>Pentiun MMX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Pentiun MMX</dc:creator>
  <cp:lastModifiedBy>Usuário</cp:lastModifiedBy>
  <cp:lastPrinted>2019-08-31T11:36:53Z</cp:lastPrinted>
  <dcterms:created xsi:type="dcterms:W3CDTF">2001-06-23T04:44:10Z</dcterms:created>
  <dcterms:modified xsi:type="dcterms:W3CDTF">2019-10-13T19:02:46Z</dcterms:modified>
</cp:coreProperties>
</file>